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activeTab="0"/>
  </bookViews>
  <sheets>
    <sheet name="春日井市" sheetId="1" r:id="rId1"/>
  </sheets>
  <definedNames>
    <definedName name="_xlnm.Print_Area" localSheetId="0">'春日井市'!$A$1:$W$108</definedName>
    <definedName name="_xlnm.Print_Titles" localSheetId="0">'春日井市'!$B:$B</definedName>
  </definedNames>
  <calcPr fullCalcOnLoad="1"/>
</workbook>
</file>

<file path=xl/sharedStrings.xml><?xml version="1.0" encoding="utf-8"?>
<sst xmlns="http://schemas.openxmlformats.org/spreadsheetml/2006/main" count="872" uniqueCount="97">
  <si>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</si>
  <si>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</si>
  <si>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</si>
  <si>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</si>
  <si>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</si>
  <si>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</si>
  <si>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</si>
  <si>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</si>
  <si>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</si>
  <si>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</si>
  <si>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</si>
  <si>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</si>
  <si>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</si>
  <si>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</si>
  <si>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</si>
  <si>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</si>
  <si>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</si>
  <si>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</si>
  <si>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</si>
  <si>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</si>
  <si>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</si>
  <si>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</si>
  <si>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</si>
  <si>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</si>
  <si>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</si>
  <si>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</si>
  <si>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</si>
  <si>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</si>
  <si>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</si>
  <si>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</si>
  <si>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</si>
  <si>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</si>
  <si>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</si>
  <si>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</si>
  <si>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</si>
  <si>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</si>
  <si>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</si>
  <si>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</si>
  <si>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</si>
  <si>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</si>
  <si>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</si>
  <si>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</si>
  <si>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</si>
  <si>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</si>
  <si>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</si>
  <si>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</si>
  <si>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</si>
  <si>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</si>
  <si>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</si>
  <si>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</si>
  <si>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</si>
  <si>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</si>
  <si>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</si>
  <si>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</si>
  <si>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</si>
  <si>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</si>
  <si>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</si>
  <si>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</si>
  <si>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</si>
  <si>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</si>
  <si>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</si>
  <si>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</si>
  <si>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</si>
  <si>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</si>
  <si>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</si>
  <si>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</si>
  <si>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</si>
  <si>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</si>
  <si>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</si>
  <si>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</si>
  <si>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</si>
  <si>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</si>
  <si>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</si>
  <si>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</si>
  <si>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</si>
  <si>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</si>
  <si>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</si>
  <si>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</si>
  <si>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</si>
  <si>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</si>
  <si>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</si>
  <si>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</si>
  <si>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</si>
  <si>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</si>
  <si>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</si>
  <si>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</si>
  <si>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春日井市</t>
  </si>
  <si>
    <t/>
  </si>
  <si>
    <t>勝川南部学習等供用施設（春日井市勝川町３－１７）</t>
  </si>
  <si>
    <t>出川保育園（春日井市出川町３－８－２）</t>
  </si>
  <si>
    <t>・＊は検出下限値以上定量下限値未満の値</t>
  </si>
  <si>
    <t>・ＮＤは検出下限値未満の値</t>
  </si>
  <si>
    <r>
      <t>春（平成2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5月13日～平成27年5月20日）</t>
    </r>
  </si>
  <si>
    <r>
      <t>夏（平成2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</si>
  <si>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</si>
  <si>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</si>
  <si>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t>2015（平成27）年度ダイオキシン類大気環境調査結果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</si>
</sst>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??0.000"/>
    <numFmt numFmtId="184" formatCode="?0.0000"/>
    <numFmt numFmtId="185" formatCode="?0.000"/>
    <numFmt numFmtId="186" formatCode="?0.00"/>
    <numFmt numFmtId="187" formatCode="?0.0"/>
    <numFmt numFmtId="188" formatCode="??0.00"/>
    <numFmt numFmtId="189" formatCode="0.0000"/>
    <numFmt numFmtId="190" formatCode="0.000"/>
    <numFmt numFmtId="191" formatCode="0.0"/>
    <numFmt numFmtId="192" formatCode="#&quot;% 換算&quot;"/>
    <numFmt numFmtId="193" formatCode="&quot;×&quot;General"/>
    <numFmt numFmtId="194" formatCode="yyyy/mm/dd"/>
    <numFmt numFmtId="195" formatCode="0.000_);[Red]\(0.000\)"/>
    <numFmt numFmtId="196" formatCode="0.0%"/>
    <numFmt numFmtId="197" formatCode="\&lt;0.#%"/>
    <numFmt numFmtId="198" formatCode="?0.00000"/>
    <numFmt numFmtId="199" formatCode="?0.000000"/>
    <numFmt numFmtId="200" formatCode="?0.0000000"/>
    <numFmt numFmtId="201" formatCode="?0.000000000"/>
    <numFmt numFmtId="202" formatCode="?0.00000000"/>
    <numFmt numFmtId="203" formatCode="&quot;(&quot;@&quot;)&quot;"/>
    <numFmt numFmtId="204" formatCode="[$-411]ggge&quot;年&quot;m&quot;月&quot;d&quot;日&quot;;@"/>
    <numFmt numFmtId="205" formatCode="yyyy&quot;年&quot;m&quot;月&quot;d&quot;日&quot;;@"/>
    <numFmt numFmtId="206" formatCode="0.0;_ᰀ"/>
    <numFmt numFmtId="207" formatCode="0.0000_);[Red]\(0.0000\)"/>
  </numFmts>
  <fonts count="59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5" fillId="3" borderId="0" applyNumberFormat="0" applyBorder="0" applyAlignment="0" applyProtection="0"/>
    <xf numFmtId="0" fontId="42" fillId="4" borderId="0" applyNumberFormat="0" applyBorder="0" applyAlignment="0" applyProtection="0"/>
    <xf numFmtId="0" fontId="15" fillId="5" borderId="0" applyNumberFormat="0" applyBorder="0" applyAlignment="0" applyProtection="0"/>
    <xf numFmtId="0" fontId="42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15" fillId="9" borderId="0" applyNumberFormat="0" applyBorder="0" applyAlignment="0" applyProtection="0"/>
    <xf numFmtId="0" fontId="42" fillId="10" borderId="0" applyNumberFormat="0" applyBorder="0" applyAlignment="0" applyProtection="0"/>
    <xf numFmtId="0" fontId="15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42" fillId="14" borderId="0" applyNumberFormat="0" applyBorder="0" applyAlignment="0" applyProtection="0"/>
    <xf numFmtId="0" fontId="15" fillId="15" borderId="0" applyNumberFormat="0" applyBorder="0" applyAlignment="0" applyProtection="0"/>
    <xf numFmtId="0" fontId="42" fillId="16" borderId="0" applyNumberFormat="0" applyBorder="0" applyAlignment="0" applyProtection="0"/>
    <xf numFmtId="0" fontId="15" fillId="17" borderId="0" applyNumberFormat="0" applyBorder="0" applyAlignment="0" applyProtection="0"/>
    <xf numFmtId="0" fontId="42" fillId="18" borderId="0" applyNumberFormat="0" applyBorder="0" applyAlignment="0" applyProtection="0"/>
    <xf numFmtId="0" fontId="15" fillId="19" borderId="0" applyNumberFormat="0" applyBorder="0" applyAlignment="0" applyProtection="0"/>
    <xf numFmtId="0" fontId="42" fillId="20" borderId="0" applyNumberFormat="0" applyBorder="0" applyAlignment="0" applyProtection="0"/>
    <xf numFmtId="0" fontId="15" fillId="9" borderId="0" applyNumberFormat="0" applyBorder="0" applyAlignment="0" applyProtection="0"/>
    <xf numFmtId="0" fontId="42" fillId="21" borderId="0" applyNumberFormat="0" applyBorder="0" applyAlignment="0" applyProtection="0"/>
    <xf numFmtId="0" fontId="15" fillId="15" borderId="0" applyNumberFormat="0" applyBorder="0" applyAlignment="0" applyProtection="0"/>
    <xf numFmtId="0" fontId="42" fillId="22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16" fillId="25" borderId="0" applyNumberFormat="0" applyBorder="0" applyAlignment="0" applyProtection="0"/>
    <xf numFmtId="0" fontId="43" fillId="26" borderId="0" applyNumberFormat="0" applyBorder="0" applyAlignment="0" applyProtection="0"/>
    <xf numFmtId="0" fontId="16" fillId="17" borderId="0" applyNumberFormat="0" applyBorder="0" applyAlignment="0" applyProtection="0"/>
    <xf numFmtId="0" fontId="43" fillId="27" borderId="0" applyNumberFormat="0" applyBorder="0" applyAlignment="0" applyProtection="0"/>
    <xf numFmtId="0" fontId="16" fillId="19" borderId="0" applyNumberFormat="0" applyBorder="0" applyAlignment="0" applyProtection="0"/>
    <xf numFmtId="0" fontId="43" fillId="28" borderId="0" applyNumberFormat="0" applyBorder="0" applyAlignment="0" applyProtection="0"/>
    <xf numFmtId="0" fontId="16" fillId="29" borderId="0" applyNumberFormat="0" applyBorder="0" applyAlignment="0" applyProtection="0"/>
    <xf numFmtId="0" fontId="43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32" borderId="0" applyNumberFormat="0" applyBorder="0" applyAlignment="0" applyProtection="0"/>
    <xf numFmtId="0" fontId="16" fillId="33" borderId="0" applyNumberFormat="0" applyBorder="0" applyAlignment="0" applyProtection="0"/>
    <xf numFmtId="0" fontId="43" fillId="34" borderId="0" applyNumberFormat="0" applyBorder="0" applyAlignment="0" applyProtection="0"/>
    <xf numFmtId="0" fontId="16" fillId="35" borderId="0" applyNumberFormat="0" applyBorder="0" applyAlignment="0" applyProtection="0"/>
    <xf numFmtId="0" fontId="43" fillId="36" borderId="0" applyNumberFormat="0" applyBorder="0" applyAlignment="0" applyProtection="0"/>
    <xf numFmtId="0" fontId="16" fillId="37" borderId="0" applyNumberFormat="0" applyBorder="0" applyAlignment="0" applyProtection="0"/>
    <xf numFmtId="0" fontId="43" fillId="38" borderId="0" applyNumberFormat="0" applyBorder="0" applyAlignment="0" applyProtection="0"/>
    <xf numFmtId="0" fontId="16" fillId="39" borderId="0" applyNumberFormat="0" applyBorder="0" applyAlignment="0" applyProtection="0"/>
    <xf numFmtId="0" fontId="43" fillId="40" borderId="0" applyNumberFormat="0" applyBorder="0" applyAlignment="0" applyProtection="0"/>
    <xf numFmtId="0" fontId="16" fillId="29" borderId="0" applyNumberFormat="0" applyBorder="0" applyAlignment="0" applyProtection="0"/>
    <xf numFmtId="0" fontId="43" fillId="41" borderId="0" applyNumberFormat="0" applyBorder="0" applyAlignment="0" applyProtection="0"/>
    <xf numFmtId="0" fontId="16" fillId="31" borderId="0" applyNumberFormat="0" applyBorder="0" applyAlignment="0" applyProtection="0"/>
    <xf numFmtId="0" fontId="43" fillId="42" borderId="0" applyNumberFormat="0" applyBorder="0" applyAlignment="0" applyProtection="0"/>
    <xf numFmtId="0" fontId="16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44" borderId="1" applyNumberFormat="0" applyAlignment="0" applyProtection="0"/>
    <xf numFmtId="0" fontId="17" fillId="45" borderId="2" applyNumberFormat="0" applyAlignment="0" applyProtection="0"/>
    <xf numFmtId="0" fontId="46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47" fillId="0" borderId="5" applyNumberFormat="0" applyFill="0" applyAlignment="0" applyProtection="0"/>
    <xf numFmtId="0" fontId="19" fillId="0" borderId="6" applyNumberFormat="0" applyFill="0" applyAlignment="0" applyProtection="0"/>
    <xf numFmtId="0" fontId="48" fillId="50" borderId="0" applyNumberFormat="0" applyBorder="0" applyAlignment="0" applyProtection="0"/>
    <xf numFmtId="0" fontId="20" fillId="5" borderId="0" applyNumberFormat="0" applyBorder="0" applyAlignment="0" applyProtection="0"/>
    <xf numFmtId="0" fontId="49" fillId="51" borderId="7" applyNumberFormat="0" applyAlignment="0" applyProtection="0"/>
    <xf numFmtId="0" fontId="21" fillId="52" borderId="8" applyNumberFormat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1" fillId="0" borderId="9" applyNumberFormat="0" applyFill="0" applyAlignment="0" applyProtection="0"/>
    <xf numFmtId="0" fontId="12" fillId="0" borderId="10" applyNumberFormat="0" applyFill="0" applyAlignment="0" applyProtection="0"/>
    <xf numFmtId="0" fontId="52" fillId="0" borderId="11" applyNumberFormat="0" applyFill="0" applyAlignment="0" applyProtection="0"/>
    <xf numFmtId="0" fontId="13" fillId="0" borderId="12" applyNumberFormat="0" applyFill="0" applyAlignment="0" applyProtection="0"/>
    <xf numFmtId="0" fontId="53" fillId="0" borderId="13" applyNumberFormat="0" applyFill="0" applyAlignment="0" applyProtection="0"/>
    <xf numFmtId="0" fontId="14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23" fillId="0" borderId="16" applyNumberFormat="0" applyFill="0" applyAlignment="0" applyProtection="0"/>
    <xf numFmtId="0" fontId="55" fillId="51" borderId="17" applyNumberFormat="0" applyAlignment="0" applyProtection="0"/>
    <xf numFmtId="0" fontId="24" fillId="52" borderId="18" applyNumberFormat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53" borderId="7" applyNumberFormat="0" applyAlignment="0" applyProtection="0"/>
    <xf numFmtId="0" fontId="26" fillId="13" borderId="8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27" fillId="7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104">
      <alignment/>
      <protection/>
    </xf>
    <xf numFmtId="0" fontId="0" fillId="0" borderId="0" xfId="104" applyAlignment="1">
      <alignment horizontal="center"/>
      <protection/>
    </xf>
    <xf numFmtId="0" fontId="0" fillId="0" borderId="0" xfId="104" applyFont="1" applyFill="1" applyBorder="1">
      <alignment/>
      <protection/>
    </xf>
    <xf numFmtId="0" fontId="0" fillId="0" borderId="0" xfId="104" applyFont="1">
      <alignment/>
      <protection/>
    </xf>
    <xf numFmtId="0" fontId="0" fillId="0" borderId="19" xfId="104" applyFont="1" applyBorder="1" applyAlignment="1">
      <alignment horizontal="center"/>
      <protection/>
    </xf>
    <xf numFmtId="0" fontId="0" fillId="0" borderId="20" xfId="104" applyFont="1" applyBorder="1" applyAlignment="1">
      <alignment horizontal="center"/>
      <protection/>
    </xf>
    <xf numFmtId="0" fontId="0" fillId="0" borderId="21" xfId="104" applyFont="1" applyBorder="1" applyAlignment="1">
      <alignment horizontal="center"/>
      <protection/>
    </xf>
    <xf numFmtId="0" fontId="0" fillId="0" borderId="22" xfId="104" applyFont="1" applyFill="1" applyBorder="1" applyAlignment="1">
      <alignment horizontal="centerContinuous" wrapText="1"/>
      <protection/>
    </xf>
    <xf numFmtId="0" fontId="0" fillId="0" borderId="23" xfId="104" applyFont="1" applyFill="1" applyBorder="1" applyAlignment="1">
      <alignment horizontal="centerContinuous"/>
      <protection/>
    </xf>
    <xf numFmtId="0" fontId="6" fillId="0" borderId="24" xfId="104" applyFont="1" applyFill="1" applyBorder="1" applyAlignment="1">
      <alignment horizontal="center" vertical="center"/>
      <protection/>
    </xf>
    <xf numFmtId="0" fontId="6" fillId="0" borderId="25" xfId="104" applyFont="1" applyFill="1" applyBorder="1" applyAlignment="1">
      <alignment horizontal="center" vertical="center"/>
      <protection/>
    </xf>
    <xf numFmtId="0" fontId="0" fillId="0" borderId="26" xfId="104" applyFont="1" applyFill="1" applyBorder="1" applyAlignment="1">
      <alignment horizontal="centerContinuous" wrapText="1"/>
      <protection/>
    </xf>
    <xf numFmtId="0" fontId="6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Continuous" wrapText="1"/>
      <protection/>
    </xf>
    <xf numFmtId="0" fontId="0" fillId="0" borderId="29" xfId="104" applyFont="1" applyBorder="1" applyAlignment="1">
      <alignment horizontal="center" wrapText="1"/>
      <protection/>
    </xf>
    <xf numFmtId="0" fontId="0" fillId="0" borderId="24" xfId="104" applyFont="1" applyBorder="1" applyAlignment="1">
      <alignment horizontal="center" wrapText="1"/>
      <protection/>
    </xf>
    <xf numFmtId="0" fontId="0" fillId="0" borderId="27" xfId="104" applyFont="1" applyBorder="1" applyAlignment="1">
      <alignment horizontal="center" wrapText="1"/>
      <protection/>
    </xf>
    <xf numFmtId="0" fontId="0" fillId="0" borderId="30" xfId="104" applyBorder="1" applyAlignment="1" quotePrefix="1">
      <alignment horizontal="left"/>
      <protection/>
    </xf>
    <xf numFmtId="0" fontId="0" fillId="0" borderId="31" xfId="104" applyBorder="1" applyAlignment="1" quotePrefix="1">
      <alignment horizontal="left"/>
      <protection/>
    </xf>
    <xf numFmtId="0" fontId="0" fillId="0" borderId="31" xfId="104" applyFont="1" applyBorder="1" applyAlignment="1" quotePrefix="1">
      <alignment horizontal="left"/>
      <protection/>
    </xf>
    <xf numFmtId="0" fontId="0" fillId="0" borderId="26" xfId="104" applyFont="1" applyBorder="1" applyAlignment="1" quotePrefix="1">
      <alignment horizontal="left"/>
      <protection/>
    </xf>
    <xf numFmtId="0" fontId="0" fillId="0" borderId="32" xfId="104" applyFont="1" applyBorder="1">
      <alignment/>
      <protection/>
    </xf>
    <xf numFmtId="0" fontId="0" fillId="0" borderId="31" xfId="104" applyBorder="1">
      <alignment/>
      <protection/>
    </xf>
    <xf numFmtId="0" fontId="0" fillId="0" borderId="26" xfId="104" applyBorder="1">
      <alignment/>
      <protection/>
    </xf>
    <xf numFmtId="0" fontId="0" fillId="0" borderId="31" xfId="104" applyFont="1" applyBorder="1">
      <alignment/>
      <protection/>
    </xf>
    <xf numFmtId="0" fontId="0" fillId="0" borderId="30" xfId="104" applyFont="1" applyBorder="1">
      <alignment/>
      <protection/>
    </xf>
    <xf numFmtId="0" fontId="0" fillId="0" borderId="32" xfId="104" applyFont="1" applyBorder="1" applyAlignment="1">
      <alignment horizontal="left"/>
      <protection/>
    </xf>
    <xf numFmtId="0" fontId="0" fillId="0" borderId="31" xfId="104" applyFont="1" applyBorder="1" applyAlignment="1">
      <alignment horizontal="left"/>
      <protection/>
    </xf>
    <xf numFmtId="0" fontId="0" fillId="0" borderId="31" xfId="104" applyFont="1" applyFill="1" applyBorder="1" applyAlignment="1" applyProtection="1">
      <alignment horizontal="left"/>
      <protection/>
    </xf>
    <xf numFmtId="0" fontId="0" fillId="0" borderId="0" xfId="104" applyFill="1" applyProtection="1">
      <alignment/>
      <protection/>
    </xf>
    <xf numFmtId="0" fontId="0" fillId="0" borderId="33" xfId="104" applyFont="1" applyFill="1" applyBorder="1" applyAlignment="1" applyProtection="1">
      <alignment horizontal="left"/>
      <protection/>
    </xf>
    <xf numFmtId="0" fontId="0" fillId="0" borderId="34" xfId="104" applyFont="1" applyFill="1" applyBorder="1" applyAlignment="1" applyProtection="1">
      <alignment horizontal="left"/>
      <protection/>
    </xf>
    <xf numFmtId="0" fontId="0" fillId="0" borderId="26" xfId="104" applyFont="1" applyFill="1" applyBorder="1" applyAlignment="1" applyProtection="1">
      <alignment horizontal="left"/>
      <protection/>
    </xf>
    <xf numFmtId="0" fontId="0" fillId="0" borderId="0" xfId="104" applyFill="1" applyBorder="1">
      <alignment/>
      <protection/>
    </xf>
    <xf numFmtId="0" fontId="0" fillId="0" borderId="0" xfId="0" applyFill="1" applyAlignment="1">
      <alignment/>
    </xf>
    <xf numFmtId="0" fontId="0" fillId="0" borderId="0" xfId="104" applyFill="1">
      <alignment/>
      <protection/>
    </xf>
    <xf numFmtId="0" fontId="0" fillId="0" borderId="0" xfId="104" applyFont="1" applyBorder="1">
      <alignment/>
      <protection/>
    </xf>
    <xf numFmtId="0" fontId="0" fillId="0" borderId="0" xfId="104" applyFont="1" applyFill="1" applyBorder="1" applyAlignment="1">
      <alignment horizontal="center"/>
      <protection/>
    </xf>
    <xf numFmtId="178" fontId="0" fillId="0" borderId="0" xfId="104" applyNumberFormat="1" applyFill="1" applyBorder="1" applyAlignment="1">
      <alignment horizontal="center"/>
      <protection/>
    </xf>
    <xf numFmtId="0" fontId="0" fillId="0" borderId="0" xfId="104" applyBorder="1">
      <alignment/>
      <protection/>
    </xf>
    <xf numFmtId="0" fontId="0" fillId="0" borderId="0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77" fontId="0" fillId="0" borderId="0" xfId="104" applyNumberFormat="1" applyFill="1" applyBorder="1" applyAlignment="1">
      <alignment horizontal="center"/>
      <protection/>
    </xf>
    <xf numFmtId="0" fontId="0" fillId="0" borderId="35" xfId="104" applyFill="1" applyBorder="1">
      <alignment/>
      <protection/>
    </xf>
    <xf numFmtId="0" fontId="0" fillId="0" borderId="36" xfId="104" applyFont="1" applyBorder="1" applyAlignment="1">
      <alignment horizontal="center"/>
      <protection/>
    </xf>
    <xf numFmtId="0" fontId="0" fillId="0" borderId="37" xfId="104" applyFont="1" applyBorder="1" applyAlignment="1">
      <alignment horizontal="center" wrapText="1"/>
      <protection/>
    </xf>
    <xf numFmtId="181" fontId="0" fillId="0" borderId="0" xfId="104" applyNumberFormat="1" applyFill="1" applyBorder="1" applyAlignment="1">
      <alignment horizontal="center"/>
      <protection/>
    </xf>
    <xf numFmtId="0" fontId="0" fillId="0" borderId="38" xfId="104" applyNumberFormat="1" applyBorder="1" applyAlignment="1">
      <alignment horizontal="center"/>
      <protection/>
    </xf>
    <xf numFmtId="0" fontId="0" fillId="0" borderId="19" xfId="104" applyNumberFormat="1" applyFill="1" applyBorder="1" applyAlignment="1">
      <alignment horizontal="center"/>
      <protection/>
    </xf>
    <xf numFmtId="0" fontId="0" fillId="0" borderId="39" xfId="104" applyNumberFormat="1" applyBorder="1" applyAlignment="1">
      <alignment horizontal="center"/>
      <protection/>
    </xf>
    <xf numFmtId="0" fontId="0" fillId="0" borderId="40" xfId="104" applyNumberFormat="1" applyBorder="1" applyAlignment="1">
      <alignment horizontal="center"/>
      <protection/>
    </xf>
    <xf numFmtId="0" fontId="0" fillId="0" borderId="29" xfId="104" applyNumberFormat="1" applyBorder="1" applyAlignment="1">
      <alignment horizontal="center"/>
      <protection/>
    </xf>
    <xf numFmtId="0" fontId="0" fillId="0" borderId="24" xfId="104" applyNumberFormat="1" applyBorder="1" applyAlignment="1">
      <alignment horizontal="center"/>
      <protection/>
    </xf>
    <xf numFmtId="0" fontId="0" fillId="0" borderId="27" xfId="104" applyNumberFormat="1" applyBorder="1" applyAlignment="1">
      <alignment horizontal="center"/>
      <protection/>
    </xf>
    <xf numFmtId="0" fontId="0" fillId="0" borderId="19" xfId="104" applyNumberFormat="1" applyFont="1" applyBorder="1" applyAlignment="1">
      <alignment horizontal="center"/>
      <protection/>
    </xf>
    <xf numFmtId="0" fontId="0" fillId="0" borderId="20" xfId="104" applyNumberFormat="1" applyFont="1" applyBorder="1" applyAlignment="1">
      <alignment horizontal="center"/>
      <protection/>
    </xf>
    <xf numFmtId="0" fontId="0" fillId="0" borderId="21" xfId="104" applyNumberFormat="1" applyFont="1" applyBorder="1" applyAlignment="1">
      <alignment horizontal="center"/>
      <protection/>
    </xf>
    <xf numFmtId="0" fontId="0" fillId="0" borderId="41" xfId="104" applyNumberFormat="1" applyBorder="1" applyAlignment="1">
      <alignment horizontal="center"/>
      <protection/>
    </xf>
    <xf numFmtId="0" fontId="0" fillId="0" borderId="42" xfId="104" applyNumberFormat="1" applyBorder="1" applyAlignment="1">
      <alignment horizontal="center"/>
      <protection/>
    </xf>
    <xf numFmtId="0" fontId="0" fillId="0" borderId="43" xfId="104" applyNumberFormat="1" applyBorder="1" applyAlignment="1">
      <alignment horizontal="center"/>
      <protection/>
    </xf>
    <xf numFmtId="0" fontId="0" fillId="0" borderId="44" xfId="104" applyNumberFormat="1" applyBorder="1" applyAlignment="1">
      <alignment horizontal="center"/>
      <protection/>
    </xf>
    <xf numFmtId="0" fontId="0" fillId="0" borderId="45" xfId="104" applyNumberFormat="1" applyBorder="1" applyAlignment="1">
      <alignment horizontal="center"/>
      <protection/>
    </xf>
    <xf numFmtId="0" fontId="0" fillId="0" borderId="46" xfId="104" applyNumberFormat="1" applyBorder="1" applyAlignment="1">
      <alignment horizontal="center"/>
      <protection/>
    </xf>
    <xf numFmtId="0" fontId="0" fillId="0" borderId="41" xfId="104" applyNumberFormat="1" applyFont="1" applyBorder="1" applyAlignment="1">
      <alignment horizontal="center"/>
      <protection/>
    </xf>
    <xf numFmtId="0" fontId="0" fillId="0" borderId="42" xfId="104" applyNumberFormat="1" applyFont="1" applyBorder="1" applyAlignment="1">
      <alignment horizontal="center"/>
      <protection/>
    </xf>
    <xf numFmtId="0" fontId="0" fillId="0" borderId="43" xfId="104" applyNumberFormat="1" applyFont="1" applyBorder="1" applyAlignment="1">
      <alignment horizontal="center"/>
      <protection/>
    </xf>
    <xf numFmtId="0" fontId="0" fillId="0" borderId="38" xfId="104" applyNumberFormat="1" applyFont="1" applyBorder="1" applyAlignment="1">
      <alignment horizontal="center"/>
      <protection/>
    </xf>
    <xf numFmtId="0" fontId="0" fillId="0" borderId="39" xfId="104" applyNumberFormat="1" applyFont="1" applyBorder="1" applyAlignment="1">
      <alignment horizontal="center"/>
      <protection/>
    </xf>
    <xf numFmtId="0" fontId="0" fillId="0" borderId="40" xfId="104" applyNumberFormat="1" applyFont="1" applyBorder="1" applyAlignment="1">
      <alignment horizontal="center"/>
      <protection/>
    </xf>
    <xf numFmtId="0" fontId="0" fillId="0" borderId="47" xfId="104" applyNumberFormat="1" applyFont="1" applyBorder="1" applyAlignment="1">
      <alignment horizontal="center"/>
      <protection/>
    </xf>
    <xf numFmtId="0" fontId="0" fillId="0" borderId="48" xfId="104" applyNumberFormat="1" applyFont="1" applyBorder="1" applyAlignment="1">
      <alignment horizontal="center"/>
      <protection/>
    </xf>
    <xf numFmtId="0" fontId="0" fillId="0" borderId="49" xfId="104" applyNumberFormat="1" applyFont="1" applyBorder="1" applyAlignment="1">
      <alignment horizontal="center"/>
      <protection/>
    </xf>
    <xf numFmtId="0" fontId="0" fillId="0" borderId="50" xfId="104" applyNumberFormat="1" applyFont="1" applyBorder="1" applyAlignment="1">
      <alignment horizontal="center"/>
      <protection/>
    </xf>
    <xf numFmtId="0" fontId="0" fillId="0" borderId="51" xfId="104" applyNumberFormat="1" applyFont="1" applyBorder="1" applyAlignment="1">
      <alignment horizontal="center"/>
      <protection/>
    </xf>
    <xf numFmtId="0" fontId="0" fillId="0" borderId="52" xfId="104" applyNumberFormat="1" applyFont="1" applyBorder="1" applyAlignment="1">
      <alignment horizontal="center"/>
      <protection/>
    </xf>
    <xf numFmtId="0" fontId="0" fillId="0" borderId="53" xfId="104" applyNumberFormat="1" applyFont="1" applyBorder="1" applyAlignment="1">
      <alignment horizontal="center"/>
      <protection/>
    </xf>
    <xf numFmtId="0" fontId="0" fillId="0" borderId="54" xfId="104" applyNumberFormat="1" applyFont="1" applyBorder="1" applyAlignment="1">
      <alignment horizontal="center"/>
      <protection/>
    </xf>
    <xf numFmtId="0" fontId="0" fillId="0" borderId="23" xfId="104" applyNumberFormat="1" applyFont="1" applyBorder="1" applyAlignment="1">
      <alignment horizontal="center"/>
      <protection/>
    </xf>
    <xf numFmtId="0" fontId="0" fillId="0" borderId="24" xfId="104" applyNumberFormat="1" applyFont="1" applyBorder="1" applyAlignment="1">
      <alignment horizontal="center"/>
      <protection/>
    </xf>
    <xf numFmtId="0" fontId="0" fillId="0" borderId="27" xfId="104" applyNumberFormat="1" applyFont="1" applyBorder="1" applyAlignment="1">
      <alignment horizontal="center"/>
      <protection/>
    </xf>
    <xf numFmtId="0" fontId="0" fillId="0" borderId="20" xfId="104" applyNumberFormat="1" applyFill="1" applyBorder="1" applyAlignment="1">
      <alignment horizontal="center"/>
      <protection/>
    </xf>
    <xf numFmtId="0" fontId="0" fillId="0" borderId="21" xfId="104" applyNumberFormat="1" applyFill="1" applyBorder="1" applyAlignment="1">
      <alignment horizontal="center"/>
      <protection/>
    </xf>
    <xf numFmtId="0" fontId="0" fillId="0" borderId="21" xfId="104" applyNumberFormat="1" applyFont="1" applyFill="1" applyBorder="1" applyAlignment="1" applyProtection="1">
      <alignment horizontal="center"/>
      <protection/>
    </xf>
    <xf numFmtId="0" fontId="0" fillId="0" borderId="40" xfId="104" applyNumberFormat="1" applyFont="1" applyFill="1" applyBorder="1" applyAlignment="1" applyProtection="1">
      <alignment horizontal="center"/>
      <protection/>
    </xf>
    <xf numFmtId="0" fontId="0" fillId="0" borderId="55" xfId="104" applyNumberFormat="1" applyFont="1" applyFill="1" applyBorder="1" applyAlignment="1" applyProtection="1">
      <alignment horizontal="center"/>
      <protection/>
    </xf>
    <xf numFmtId="0" fontId="0" fillId="0" borderId="56" xfId="104" applyNumberFormat="1" applyFont="1" applyBorder="1" applyAlignment="1">
      <alignment horizontal="center"/>
      <protection/>
    </xf>
    <xf numFmtId="0" fontId="0" fillId="0" borderId="57" xfId="104" applyNumberFormat="1" applyFont="1" applyBorder="1" applyAlignment="1">
      <alignment horizontal="center"/>
      <protection/>
    </xf>
    <xf numFmtId="0" fontId="0" fillId="0" borderId="54" xfId="104" applyNumberFormat="1" applyFont="1" applyFill="1" applyBorder="1" applyAlignment="1" applyProtection="1">
      <alignment horizontal="center"/>
      <protection/>
    </xf>
    <xf numFmtId="0" fontId="0" fillId="0" borderId="58" xfId="104" applyNumberFormat="1" applyFont="1" applyBorder="1" applyAlignment="1">
      <alignment horizontal="center"/>
      <protection/>
    </xf>
    <xf numFmtId="0" fontId="0" fillId="0" borderId="55" xfId="104" applyNumberFormat="1" applyFont="1" applyBorder="1" applyAlignment="1">
      <alignment horizontal="center"/>
      <protection/>
    </xf>
    <xf numFmtId="0" fontId="0" fillId="0" borderId="20" xfId="104" applyNumberFormat="1" applyFont="1" applyFill="1" applyBorder="1" applyAlignment="1" applyProtection="1">
      <alignment horizontal="center"/>
      <protection/>
    </xf>
    <xf numFmtId="0" fontId="0" fillId="0" borderId="59" xfId="104" applyNumberFormat="1" applyFont="1" applyFill="1" applyBorder="1" applyAlignment="1" applyProtection="1">
      <alignment horizontal="center"/>
      <protection/>
    </xf>
    <xf numFmtId="0" fontId="0" fillId="0" borderId="39" xfId="104" applyNumberFormat="1" applyFont="1" applyFill="1" applyBorder="1" applyAlignment="1" applyProtection="1">
      <alignment horizontal="center"/>
      <protection/>
    </xf>
    <xf numFmtId="0" fontId="0" fillId="0" borderId="60" xfId="104" applyNumberFormat="1" applyFont="1" applyFill="1" applyBorder="1" applyAlignment="1" applyProtection="1">
      <alignment horizontal="center"/>
      <protection/>
    </xf>
    <xf numFmtId="0" fontId="0" fillId="0" borderId="48" xfId="104" applyNumberFormat="1" applyFont="1" applyFill="1" applyBorder="1" applyAlignment="1" applyProtection="1">
      <alignment horizontal="center"/>
      <protection/>
    </xf>
    <xf numFmtId="0" fontId="0" fillId="0" borderId="61" xfId="104" applyNumberFormat="1" applyFont="1" applyFill="1" applyBorder="1" applyAlignment="1" applyProtection="1">
      <alignment horizontal="center"/>
      <protection/>
    </xf>
    <xf numFmtId="0" fontId="0" fillId="0" borderId="49" xfId="104" applyNumberFormat="1" applyFont="1" applyFill="1" applyBorder="1" applyAlignment="1" applyProtection="1">
      <alignment horizontal="center"/>
      <protection/>
    </xf>
    <xf numFmtId="0" fontId="0" fillId="0" borderId="53" xfId="104" applyNumberFormat="1" applyFont="1" applyFill="1" applyBorder="1" applyAlignment="1" applyProtection="1">
      <alignment horizontal="center"/>
      <protection/>
    </xf>
    <xf numFmtId="0" fontId="0" fillId="0" borderId="62" xfId="104" applyNumberFormat="1" applyFont="1" applyFill="1" applyBorder="1" applyAlignment="1" applyProtection="1">
      <alignment horizontal="center"/>
      <protection/>
    </xf>
    <xf numFmtId="0" fontId="0" fillId="0" borderId="24" xfId="104" applyNumberFormat="1" applyFont="1" applyFill="1" applyBorder="1" applyAlignment="1" applyProtection="1">
      <alignment horizontal="center"/>
      <protection/>
    </xf>
    <xf numFmtId="0" fontId="0" fillId="0" borderId="25" xfId="104" applyNumberFormat="1" applyFont="1" applyFill="1" applyBorder="1" applyAlignment="1" applyProtection="1">
      <alignment horizontal="center"/>
      <protection/>
    </xf>
    <xf numFmtId="0" fontId="0" fillId="0" borderId="27" xfId="104" applyNumberFormat="1" applyFont="1" applyFill="1" applyBorder="1" applyAlignment="1" applyProtection="1">
      <alignment horizontal="center"/>
      <protection/>
    </xf>
    <xf numFmtId="0" fontId="0" fillId="0" borderId="50" xfId="104" applyNumberFormat="1" applyFont="1" applyFill="1" applyBorder="1" applyAlignment="1">
      <alignment horizontal="center"/>
      <protection/>
    </xf>
    <xf numFmtId="0" fontId="0" fillId="0" borderId="20" xfId="104" applyNumberFormat="1" applyFont="1" applyFill="1" applyBorder="1" applyAlignment="1">
      <alignment horizontal="center"/>
      <protection/>
    </xf>
    <xf numFmtId="0" fontId="0" fillId="0" borderId="59" xfId="104" applyNumberFormat="1" applyFont="1" applyFill="1" applyBorder="1" applyAlignment="1">
      <alignment horizontal="center"/>
      <protection/>
    </xf>
    <xf numFmtId="0" fontId="0" fillId="0" borderId="19" xfId="104" applyNumberFormat="1" applyFont="1" applyFill="1" applyBorder="1" applyAlignment="1">
      <alignment horizontal="center"/>
      <protection/>
    </xf>
    <xf numFmtId="0" fontId="0" fillId="0" borderId="21" xfId="104" applyNumberFormat="1" applyFont="1" applyFill="1" applyBorder="1" applyAlignment="1">
      <alignment horizontal="center"/>
      <protection/>
    </xf>
    <xf numFmtId="0" fontId="0" fillId="0" borderId="36" xfId="104" applyNumberFormat="1" applyFont="1" applyFill="1" applyBorder="1" applyAlignment="1">
      <alignment horizontal="center"/>
      <protection/>
    </xf>
    <xf numFmtId="0" fontId="0" fillId="0" borderId="63" xfId="104" applyNumberFormat="1" applyFont="1" applyFill="1" applyBorder="1" applyAlignment="1">
      <alignment horizontal="center"/>
      <protection/>
    </xf>
    <xf numFmtId="0" fontId="0" fillId="0" borderId="45" xfId="104" applyNumberFormat="1" applyFont="1" applyFill="1" applyBorder="1" applyAlignment="1">
      <alignment horizontal="center"/>
      <protection/>
    </xf>
    <xf numFmtId="0" fontId="0" fillId="0" borderId="64" xfId="104" applyNumberFormat="1" applyFont="1" applyFill="1" applyBorder="1" applyAlignment="1">
      <alignment horizontal="center"/>
      <protection/>
    </xf>
    <xf numFmtId="0" fontId="0" fillId="0" borderId="44" xfId="104" applyNumberFormat="1" applyFont="1" applyFill="1" applyBorder="1" applyAlignment="1">
      <alignment horizontal="center"/>
      <protection/>
    </xf>
    <xf numFmtId="0" fontId="0" fillId="0" borderId="46" xfId="104" applyNumberFormat="1" applyFont="1" applyFill="1" applyBorder="1" applyAlignment="1">
      <alignment horizontal="center"/>
      <protection/>
    </xf>
    <xf numFmtId="0" fontId="0" fillId="0" borderId="0" xfId="104" applyFill="1" applyBorder="1" applyProtection="1">
      <alignment/>
      <protection/>
    </xf>
    <xf numFmtId="0" fontId="7" fillId="0" borderId="0" xfId="104" applyFont="1" applyFill="1">
      <alignment/>
      <protection/>
    </xf>
    <xf numFmtId="0" fontId="28" fillId="0" borderId="0" xfId="104" applyFont="1" applyFill="1">
      <alignment/>
      <protection/>
    </xf>
    <xf numFmtId="0" fontId="0" fillId="0" borderId="65" xfId="104" applyFont="1" applyFill="1" applyBorder="1" applyAlignment="1" applyProtection="1">
      <alignment/>
      <protection locked="0"/>
    </xf>
    <xf numFmtId="0" fontId="0" fillId="0" borderId="66" xfId="104" applyFont="1" applyFill="1" applyBorder="1" applyAlignment="1" applyProtection="1">
      <alignment/>
      <protection/>
    </xf>
    <xf numFmtId="0" fontId="0" fillId="0" borderId="66" xfId="104" applyFill="1" applyBorder="1" applyAlignment="1">
      <alignment horizontal="center"/>
      <protection/>
    </xf>
    <xf numFmtId="0" fontId="0" fillId="0" borderId="67" xfId="104" applyFill="1" applyBorder="1">
      <alignment/>
      <protection/>
    </xf>
    <xf numFmtId="0" fontId="0" fillId="0" borderId="68" xfId="104" applyFont="1" applyFill="1" applyBorder="1" applyAlignment="1" applyProtection="1">
      <alignment/>
      <protection locked="0"/>
    </xf>
    <xf numFmtId="0" fontId="0" fillId="0" borderId="69" xfId="104" applyFont="1" applyFill="1" applyBorder="1" applyAlignment="1" applyProtection="1">
      <alignment/>
      <protection/>
    </xf>
    <xf numFmtId="0" fontId="0" fillId="0" borderId="28" xfId="104" applyFont="1" applyFill="1" applyBorder="1" applyAlignment="1" applyProtection="1">
      <alignment/>
      <protection/>
    </xf>
    <xf numFmtId="0" fontId="0" fillId="0" borderId="28" xfId="104" applyFill="1" applyBorder="1" applyAlignment="1">
      <alignment horizontal="center"/>
      <protection/>
    </xf>
    <xf numFmtId="0" fontId="0" fillId="0" borderId="70" xfId="104" applyFill="1" applyBorder="1">
      <alignment/>
      <protection/>
    </xf>
    <xf numFmtId="0" fontId="0" fillId="0" borderId="71" xfId="104" applyNumberFormat="1" applyFill="1" applyBorder="1" applyProtection="1">
      <alignment/>
      <protection locked="0"/>
    </xf>
    <xf numFmtId="0" fontId="0" fillId="0" borderId="20" xfId="104" applyNumberFormat="1" applyFill="1" applyBorder="1" applyProtection="1">
      <alignment/>
      <protection locked="0"/>
    </xf>
    <xf numFmtId="0" fontId="0" fillId="0" borderId="59" xfId="104" applyNumberFormat="1" applyFill="1" applyBorder="1" applyProtection="1">
      <alignment/>
      <protection locked="0"/>
    </xf>
    <xf numFmtId="0" fontId="0" fillId="0" borderId="72" xfId="104" applyNumberFormat="1" applyFill="1" applyBorder="1" applyProtection="1">
      <alignment/>
      <protection locked="0"/>
    </xf>
    <xf numFmtId="0" fontId="0" fillId="0" borderId="39" xfId="104" applyNumberFormat="1" applyFill="1" applyBorder="1" applyProtection="1">
      <alignment/>
      <protection locked="0"/>
    </xf>
    <xf numFmtId="0" fontId="0" fillId="0" borderId="60" xfId="104" applyNumberFormat="1" applyFill="1" applyBorder="1" applyProtection="1">
      <alignment/>
      <protection locked="0"/>
    </xf>
    <xf numFmtId="0" fontId="0" fillId="0" borderId="72" xfId="104" applyNumberFormat="1" applyFont="1" applyFill="1" applyBorder="1" applyProtection="1">
      <alignment/>
      <protection locked="0"/>
    </xf>
    <xf numFmtId="0" fontId="0" fillId="0" borderId="39" xfId="104" applyNumberFormat="1" applyFont="1" applyFill="1" applyBorder="1" applyProtection="1">
      <alignment/>
      <protection locked="0"/>
    </xf>
    <xf numFmtId="0" fontId="0" fillId="0" borderId="40" xfId="104" applyNumberFormat="1" applyFont="1" applyFill="1" applyBorder="1" applyProtection="1">
      <alignment/>
      <protection locked="0"/>
    </xf>
    <xf numFmtId="189" fontId="0" fillId="0" borderId="72" xfId="104" applyNumberFormat="1" applyFill="1" applyBorder="1" applyProtection="1">
      <alignment/>
      <protection locked="0"/>
    </xf>
    <xf numFmtId="0" fontId="0" fillId="0" borderId="39" xfId="104" applyFill="1" applyBorder="1" applyProtection="1">
      <alignment/>
      <protection locked="0"/>
    </xf>
    <xf numFmtId="0" fontId="0" fillId="0" borderId="73" xfId="104" applyNumberFormat="1" applyFill="1" applyBorder="1" applyProtection="1">
      <alignment/>
      <protection locked="0"/>
    </xf>
    <xf numFmtId="0" fontId="0" fillId="0" borderId="24" xfId="104" applyNumberFormat="1" applyFont="1" applyFill="1" applyBorder="1" applyProtection="1">
      <alignment/>
      <protection locked="0"/>
    </xf>
    <xf numFmtId="0" fontId="0" fillId="0" borderId="24" xfId="104" applyNumberFormat="1" applyFill="1" applyBorder="1" applyProtection="1">
      <alignment/>
      <protection locked="0"/>
    </xf>
    <xf numFmtId="0" fontId="0" fillId="0" borderId="25" xfId="104" applyNumberFormat="1" applyFill="1" applyBorder="1" applyProtection="1">
      <alignment/>
      <protection locked="0"/>
    </xf>
    <xf numFmtId="0" fontId="0" fillId="0" borderId="19" xfId="104" applyFill="1" applyBorder="1" applyProtection="1">
      <alignment/>
      <protection locked="0"/>
    </xf>
    <xf numFmtId="0" fontId="0" fillId="0" borderId="38" xfId="104" applyFill="1" applyBorder="1" applyProtection="1">
      <alignment/>
      <protection locked="0"/>
    </xf>
    <xf numFmtId="0" fontId="0" fillId="0" borderId="38" xfId="104" applyFont="1" applyFill="1" applyBorder="1" applyProtection="1">
      <alignment/>
      <protection locked="0"/>
    </xf>
    <xf numFmtId="0" fontId="0" fillId="0" borderId="29" xfId="104" applyFill="1" applyBorder="1" applyProtection="1">
      <alignment/>
      <protection locked="0"/>
    </xf>
    <xf numFmtId="189" fontId="0" fillId="0" borderId="38" xfId="104" applyNumberFormat="1" applyFill="1" applyBorder="1" applyProtection="1">
      <alignment/>
      <protection locked="0"/>
    </xf>
    <xf numFmtId="190" fontId="0" fillId="0" borderId="38" xfId="104" applyNumberFormat="1" applyFill="1" applyBorder="1" applyProtection="1">
      <alignment/>
      <protection locked="0"/>
    </xf>
    <xf numFmtId="0" fontId="0" fillId="0" borderId="74" xfId="104" applyNumberFormat="1" applyFont="1" applyFill="1" applyBorder="1" applyProtection="1">
      <alignment/>
      <protection locked="0"/>
    </xf>
    <xf numFmtId="189" fontId="0" fillId="0" borderId="59" xfId="104" applyNumberFormat="1" applyFill="1" applyBorder="1" applyProtection="1">
      <alignment/>
      <protection locked="0"/>
    </xf>
    <xf numFmtId="190" fontId="0" fillId="0" borderId="19" xfId="104" applyNumberFormat="1" applyFill="1" applyBorder="1" applyProtection="1">
      <alignment/>
      <protection locked="0"/>
    </xf>
    <xf numFmtId="189" fontId="0" fillId="0" borderId="20" xfId="104" applyNumberFormat="1" applyFill="1" applyBorder="1" applyProtection="1">
      <alignment/>
      <protection locked="0"/>
    </xf>
    <xf numFmtId="0" fontId="0" fillId="0" borderId="75" xfId="104" applyNumberFormat="1" applyFill="1" applyBorder="1" applyProtection="1">
      <alignment/>
      <protection locked="0"/>
    </xf>
    <xf numFmtId="0" fontId="0" fillId="0" borderId="42" xfId="104" applyNumberFormat="1" applyFill="1" applyBorder="1" applyProtection="1">
      <alignment/>
      <protection locked="0"/>
    </xf>
    <xf numFmtId="0" fontId="0" fillId="0" borderId="76" xfId="104" applyNumberFormat="1" applyFill="1" applyBorder="1" applyProtection="1">
      <alignment/>
      <protection locked="0"/>
    </xf>
    <xf numFmtId="190" fontId="0" fillId="0" borderId="72" xfId="104" applyNumberFormat="1" applyFill="1" applyBorder="1" applyProtection="1">
      <alignment/>
      <protection locked="0"/>
    </xf>
    <xf numFmtId="0" fontId="0" fillId="0" borderId="77" xfId="104" applyNumberFormat="1" applyFill="1" applyBorder="1" applyProtection="1">
      <alignment/>
      <protection locked="0"/>
    </xf>
    <xf numFmtId="0" fontId="0" fillId="0" borderId="41" xfId="104" applyFill="1" applyBorder="1" applyProtection="1">
      <alignment/>
      <protection locked="0"/>
    </xf>
    <xf numFmtId="191" fontId="0" fillId="0" borderId="38" xfId="104" applyNumberFormat="1" applyFill="1" applyBorder="1" applyProtection="1">
      <alignment/>
      <protection locked="0"/>
    </xf>
    <xf numFmtId="189" fontId="0" fillId="0" borderId="39" xfId="104" applyNumberFormat="1" applyFill="1" applyBorder="1" applyProtection="1">
      <alignment/>
      <protection locked="0"/>
    </xf>
    <xf numFmtId="2" fontId="0" fillId="0" borderId="38" xfId="104" applyNumberFormat="1" applyFill="1" applyBorder="1" applyProtection="1">
      <alignment/>
      <protection locked="0"/>
    </xf>
    <xf numFmtId="0" fontId="0" fillId="0" borderId="19" xfId="104" applyNumberFormat="1" applyFill="1" applyBorder="1" applyProtection="1">
      <alignment/>
      <protection locked="0"/>
    </xf>
    <xf numFmtId="0" fontId="0" fillId="0" borderId="50" xfId="104" applyNumberFormat="1" applyFill="1" applyBorder="1" applyProtection="1">
      <alignment/>
      <protection locked="0"/>
    </xf>
    <xf numFmtId="0" fontId="0" fillId="0" borderId="38" xfId="104" applyNumberFormat="1" applyFill="1" applyBorder="1" applyProtection="1">
      <alignment/>
      <protection locked="0"/>
    </xf>
    <xf numFmtId="0" fontId="0" fillId="0" borderId="74" xfId="104" applyNumberFormat="1" applyFill="1" applyBorder="1" applyProtection="1">
      <alignment/>
      <protection locked="0"/>
    </xf>
    <xf numFmtId="0" fontId="0" fillId="0" borderId="72" xfId="104" applyNumberFormat="1" applyFont="1" applyFill="1" applyBorder="1" applyProtection="1">
      <alignment/>
      <protection/>
    </xf>
    <xf numFmtId="0" fontId="0" fillId="0" borderId="38" xfId="104" applyNumberFormat="1" applyFill="1" applyBorder="1" applyProtection="1">
      <alignment/>
      <protection/>
    </xf>
    <xf numFmtId="0" fontId="0" fillId="0" borderId="74" xfId="104" applyNumberFormat="1" applyFill="1" applyBorder="1" applyProtection="1">
      <alignment/>
      <protection/>
    </xf>
    <xf numFmtId="0" fontId="0" fillId="0" borderId="47" xfId="104" applyNumberFormat="1" applyFill="1" applyBorder="1" applyProtection="1">
      <alignment/>
      <protection/>
    </xf>
    <xf numFmtId="2" fontId="0" fillId="0" borderId="19" xfId="104" applyNumberFormat="1" applyFill="1" applyBorder="1" applyProtection="1">
      <alignment/>
      <protection locked="0"/>
    </xf>
    <xf numFmtId="2" fontId="0" fillId="0" borderId="72" xfId="104" applyNumberFormat="1" applyFill="1" applyBorder="1" applyProtection="1">
      <alignment/>
      <protection locked="0"/>
    </xf>
    <xf numFmtId="0" fontId="0" fillId="0" borderId="77" xfId="104" applyNumberFormat="1" applyFont="1" applyFill="1" applyBorder="1" applyProtection="1">
      <alignment/>
      <protection/>
    </xf>
    <xf numFmtId="0" fontId="0" fillId="0" borderId="78" xfId="104" applyNumberFormat="1" applyFill="1" applyBorder="1" applyProtection="1">
      <alignment/>
      <protection/>
    </xf>
    <xf numFmtId="0" fontId="0" fillId="0" borderId="52" xfId="104" applyNumberFormat="1" applyFill="1" applyBorder="1" applyProtection="1">
      <alignment/>
      <protection/>
    </xf>
    <xf numFmtId="0" fontId="0" fillId="0" borderId="73" xfId="104" applyNumberFormat="1" applyFill="1" applyBorder="1" applyProtection="1">
      <alignment/>
      <protection/>
    </xf>
    <xf numFmtId="0" fontId="0" fillId="0" borderId="23" xfId="104" applyNumberFormat="1" applyFill="1" applyBorder="1" applyProtection="1">
      <alignment/>
      <protection/>
    </xf>
    <xf numFmtId="176" fontId="0" fillId="0" borderId="79" xfId="104" applyNumberFormat="1" applyFill="1" applyBorder="1" applyAlignment="1">
      <alignment horizontal="center"/>
      <protection/>
    </xf>
    <xf numFmtId="0" fontId="0" fillId="0" borderId="45" xfId="104" applyNumberFormat="1" applyFill="1" applyBorder="1" applyAlignment="1">
      <alignment horizontal="center"/>
      <protection/>
    </xf>
    <xf numFmtId="0" fontId="0" fillId="0" borderId="79" xfId="104" applyNumberFormat="1" applyFill="1" applyBorder="1" applyAlignment="1">
      <alignment horizontal="center"/>
      <protection/>
    </xf>
    <xf numFmtId="190" fontId="0" fillId="0" borderId="46" xfId="104" applyNumberFormat="1" applyFill="1" applyBorder="1" applyAlignment="1">
      <alignment horizontal="center"/>
      <protection/>
    </xf>
    <xf numFmtId="176" fontId="0" fillId="0" borderId="58" xfId="104" applyNumberFormat="1" applyFill="1" applyBorder="1" applyAlignment="1">
      <alignment horizontal="center"/>
      <protection/>
    </xf>
    <xf numFmtId="0" fontId="0" fillId="0" borderId="46" xfId="104" applyNumberFormat="1" applyFill="1" applyBorder="1" applyAlignment="1">
      <alignment horizontal="center"/>
      <protection/>
    </xf>
    <xf numFmtId="0" fontId="0" fillId="0" borderId="39" xfId="104" applyNumberFormat="1" applyFont="1" applyFill="1" applyBorder="1" applyProtection="1">
      <alignment/>
      <protection locked="0"/>
    </xf>
    <xf numFmtId="0" fontId="0" fillId="0" borderId="71" xfId="104" applyNumberFormat="1" applyFill="1" applyBorder="1" applyAlignment="1" applyProtection="1">
      <alignment horizontal="right"/>
      <protection locked="0"/>
    </xf>
    <xf numFmtId="0" fontId="0" fillId="0" borderId="72" xfId="104" applyNumberFormat="1" applyFill="1" applyBorder="1" applyAlignment="1" applyProtection="1">
      <alignment horizontal="right"/>
      <protection locked="0"/>
    </xf>
    <xf numFmtId="0" fontId="0" fillId="0" borderId="72" xfId="104" applyNumberFormat="1" applyFont="1" applyFill="1" applyBorder="1" applyAlignment="1" applyProtection="1">
      <alignment horizontal="right"/>
      <protection locked="0"/>
    </xf>
    <xf numFmtId="189" fontId="0" fillId="0" borderId="72" xfId="104" applyNumberFormat="1" applyFill="1" applyBorder="1" applyAlignment="1" applyProtection="1">
      <alignment horizontal="right"/>
      <protection locked="0"/>
    </xf>
    <xf numFmtId="0" fontId="0" fillId="0" borderId="73" xfId="104" applyNumberFormat="1" applyFill="1" applyBorder="1" applyAlignment="1" applyProtection="1">
      <alignment horizontal="right"/>
      <protection locked="0"/>
    </xf>
    <xf numFmtId="190" fontId="0" fillId="0" borderId="71" xfId="104" applyNumberFormat="1" applyFill="1" applyBorder="1" applyAlignment="1" applyProtection="1">
      <alignment horizontal="right"/>
      <protection locked="0"/>
    </xf>
    <xf numFmtId="0" fontId="0" fillId="0" borderId="75" xfId="104" applyNumberFormat="1" applyFill="1" applyBorder="1" applyAlignment="1" applyProtection="1">
      <alignment horizontal="right"/>
      <protection locked="0"/>
    </xf>
    <xf numFmtId="0" fontId="0" fillId="0" borderId="77" xfId="104" applyNumberFormat="1" applyFill="1" applyBorder="1" applyAlignment="1" applyProtection="1">
      <alignment horizontal="right"/>
      <protection locked="0"/>
    </xf>
    <xf numFmtId="0" fontId="0" fillId="0" borderId="72" xfId="104" applyNumberFormat="1" applyFont="1" applyFill="1" applyBorder="1" applyAlignment="1" applyProtection="1">
      <alignment horizontal="right"/>
      <protection/>
    </xf>
    <xf numFmtId="0" fontId="0" fillId="0" borderId="80" xfId="104" applyNumberFormat="1" applyFill="1" applyBorder="1" applyAlignment="1" applyProtection="1">
      <alignment horizontal="right"/>
      <protection/>
    </xf>
    <xf numFmtId="0" fontId="0" fillId="0" borderId="77" xfId="104" applyNumberFormat="1" applyFont="1" applyFill="1" applyBorder="1" applyAlignment="1" applyProtection="1">
      <alignment horizontal="right"/>
      <protection/>
    </xf>
    <xf numFmtId="0" fontId="0" fillId="0" borderId="73" xfId="104" applyNumberFormat="1" applyFill="1" applyBorder="1" applyAlignment="1" applyProtection="1">
      <alignment horizontal="right"/>
      <protection/>
    </xf>
    <xf numFmtId="0" fontId="0" fillId="0" borderId="20" xfId="104" applyNumberFormat="1" applyFill="1" applyBorder="1" applyAlignment="1" applyProtection="1">
      <alignment horizontal="right"/>
      <protection locked="0"/>
    </xf>
    <xf numFmtId="0" fontId="0" fillId="0" borderId="59" xfId="104" applyNumberFormat="1" applyFill="1" applyBorder="1" applyAlignment="1" applyProtection="1">
      <alignment horizontal="right"/>
      <protection locked="0"/>
    </xf>
    <xf numFmtId="0" fontId="0" fillId="0" borderId="19" xfId="104" applyFill="1" applyBorder="1" applyAlignment="1" applyProtection="1">
      <alignment horizontal="right"/>
      <protection locked="0"/>
    </xf>
    <xf numFmtId="0" fontId="0" fillId="0" borderId="39" xfId="104" applyNumberFormat="1" applyFill="1" applyBorder="1" applyAlignment="1" applyProtection="1">
      <alignment horizontal="right"/>
      <protection locked="0"/>
    </xf>
    <xf numFmtId="0" fontId="0" fillId="0" borderId="60" xfId="104" applyNumberFormat="1" applyFill="1" applyBorder="1" applyAlignment="1" applyProtection="1">
      <alignment horizontal="right"/>
      <protection locked="0"/>
    </xf>
    <xf numFmtId="0" fontId="0" fillId="0" borderId="38" xfId="104" applyFill="1" applyBorder="1" applyAlignment="1" applyProtection="1">
      <alignment horizontal="right"/>
      <protection locked="0"/>
    </xf>
    <xf numFmtId="0" fontId="0" fillId="0" borderId="39" xfId="104" applyNumberFormat="1" applyFont="1" applyFill="1" applyBorder="1" applyAlignment="1" applyProtection="1">
      <alignment horizontal="right"/>
      <protection locked="0"/>
    </xf>
    <xf numFmtId="0" fontId="0" fillId="0" borderId="40" xfId="104" applyNumberFormat="1" applyFont="1" applyFill="1" applyBorder="1" applyAlignment="1" applyProtection="1">
      <alignment horizontal="right"/>
      <protection locked="0"/>
    </xf>
    <xf numFmtId="189" fontId="0" fillId="0" borderId="38" xfId="104" applyNumberFormat="1" applyFont="1" applyFill="1" applyBorder="1" applyAlignment="1" applyProtection="1">
      <alignment horizontal="right"/>
      <protection locked="0"/>
    </xf>
    <xf numFmtId="189" fontId="0" fillId="0" borderId="38" xfId="104" applyNumberFormat="1" applyFill="1" applyBorder="1" applyAlignment="1" applyProtection="1">
      <alignment horizontal="right"/>
      <protection locked="0"/>
    </xf>
    <xf numFmtId="0" fontId="0" fillId="0" borderId="24" xfId="104" applyNumberFormat="1" applyFill="1" applyBorder="1" applyAlignment="1" applyProtection="1">
      <alignment horizontal="right"/>
      <protection locked="0"/>
    </xf>
    <xf numFmtId="0" fontId="0" fillId="0" borderId="25" xfId="104" applyNumberFormat="1" applyFill="1" applyBorder="1" applyAlignment="1" applyProtection="1">
      <alignment horizontal="right"/>
      <protection locked="0"/>
    </xf>
    <xf numFmtId="0" fontId="0" fillId="0" borderId="29" xfId="104" applyFill="1" applyBorder="1" applyAlignment="1" applyProtection="1">
      <alignment horizontal="right"/>
      <protection locked="0"/>
    </xf>
    <xf numFmtId="190" fontId="0" fillId="0" borderId="19" xfId="104" applyNumberFormat="1" applyFill="1" applyBorder="1" applyAlignment="1" applyProtection="1">
      <alignment horizontal="right"/>
      <protection locked="0"/>
    </xf>
    <xf numFmtId="190" fontId="0" fillId="0" borderId="38" xfId="104" applyNumberFormat="1" applyFill="1" applyBorder="1" applyAlignment="1" applyProtection="1">
      <alignment horizontal="right"/>
      <protection locked="0"/>
    </xf>
    <xf numFmtId="189" fontId="0" fillId="0" borderId="60" xfId="104" applyNumberFormat="1" applyFill="1" applyBorder="1" applyAlignment="1" applyProtection="1">
      <alignment horizontal="right"/>
      <protection locked="0"/>
    </xf>
    <xf numFmtId="0" fontId="0" fillId="0" borderId="42" xfId="104" applyNumberFormat="1" applyFill="1" applyBorder="1" applyAlignment="1" applyProtection="1">
      <alignment horizontal="right"/>
      <protection locked="0"/>
    </xf>
    <xf numFmtId="0" fontId="0" fillId="0" borderId="76" xfId="104" applyNumberFormat="1" applyFill="1" applyBorder="1" applyAlignment="1" applyProtection="1">
      <alignment horizontal="right"/>
      <protection locked="0"/>
    </xf>
    <xf numFmtId="0" fontId="0" fillId="0" borderId="41" xfId="104" applyFill="1" applyBorder="1" applyAlignment="1" applyProtection="1">
      <alignment horizontal="right"/>
      <protection locked="0"/>
    </xf>
    <xf numFmtId="191" fontId="0" fillId="0" borderId="38" xfId="104" applyNumberFormat="1" applyFill="1" applyBorder="1" applyAlignment="1" applyProtection="1">
      <alignment horizontal="right"/>
      <protection locked="0"/>
    </xf>
    <xf numFmtId="0" fontId="0" fillId="0" borderId="38" xfId="104" applyFont="1" applyFill="1" applyBorder="1" applyAlignment="1" applyProtection="1">
      <alignment horizontal="right"/>
      <protection locked="0"/>
    </xf>
    <xf numFmtId="0" fontId="0" fillId="0" borderId="19" xfId="104" applyNumberFormat="1" applyFill="1" applyBorder="1" applyAlignment="1" applyProtection="1">
      <alignment horizontal="right"/>
      <protection locked="0"/>
    </xf>
    <xf numFmtId="2" fontId="0" fillId="0" borderId="38" xfId="104" applyNumberFormat="1" applyFill="1" applyBorder="1" applyAlignment="1" applyProtection="1">
      <alignment horizontal="right"/>
      <protection locked="0"/>
    </xf>
    <xf numFmtId="0" fontId="0" fillId="0" borderId="38" xfId="104" applyNumberFormat="1" applyFill="1" applyBorder="1" applyAlignment="1" applyProtection="1">
      <alignment horizontal="right"/>
      <protection locked="0"/>
    </xf>
    <xf numFmtId="0" fontId="0" fillId="0" borderId="38" xfId="104" applyNumberFormat="1" applyFill="1" applyBorder="1" applyAlignment="1" applyProtection="1">
      <alignment horizontal="right"/>
      <protection/>
    </xf>
    <xf numFmtId="0" fontId="0" fillId="0" borderId="47" xfId="104" applyNumberFormat="1" applyFill="1" applyBorder="1" applyAlignment="1" applyProtection="1">
      <alignment horizontal="right"/>
      <protection/>
    </xf>
    <xf numFmtId="0" fontId="0" fillId="0" borderId="78" xfId="104" applyNumberFormat="1" applyFill="1" applyBorder="1" applyAlignment="1" applyProtection="1">
      <alignment horizontal="right"/>
      <protection/>
    </xf>
    <xf numFmtId="0" fontId="0" fillId="0" borderId="29" xfId="104" applyNumberFormat="1" applyFill="1" applyBorder="1" applyAlignment="1" applyProtection="1">
      <alignment horizontal="right"/>
      <protection/>
    </xf>
    <xf numFmtId="0" fontId="0" fillId="0" borderId="50" xfId="104" applyNumberFormat="1" applyFill="1" applyBorder="1" applyAlignment="1" applyProtection="1">
      <alignment horizontal="right"/>
      <protection locked="0"/>
    </xf>
    <xf numFmtId="0" fontId="0" fillId="0" borderId="74" xfId="104" applyNumberFormat="1" applyFill="1" applyBorder="1" applyAlignment="1" applyProtection="1">
      <alignment horizontal="right"/>
      <protection locked="0"/>
    </xf>
    <xf numFmtId="2" fontId="0" fillId="0" borderId="74" xfId="104" applyNumberFormat="1" applyFill="1" applyBorder="1" applyAlignment="1" applyProtection="1">
      <alignment horizontal="right"/>
      <protection locked="0"/>
    </xf>
    <xf numFmtId="0" fontId="0" fillId="0" borderId="74" xfId="104" applyNumberFormat="1" applyFill="1" applyBorder="1" applyAlignment="1" applyProtection="1">
      <alignment horizontal="right"/>
      <protection/>
    </xf>
    <xf numFmtId="0" fontId="0" fillId="0" borderId="81" xfId="104" applyNumberFormat="1" applyFill="1" applyBorder="1" applyAlignment="1" applyProtection="1">
      <alignment horizontal="right"/>
      <protection/>
    </xf>
    <xf numFmtId="0" fontId="0" fillId="0" borderId="52" xfId="104" applyNumberFormat="1" applyFill="1" applyBorder="1" applyAlignment="1" applyProtection="1">
      <alignment horizontal="right"/>
      <protection/>
    </xf>
    <xf numFmtId="189" fontId="0" fillId="0" borderId="59" xfId="104" applyNumberFormat="1" applyFill="1" applyBorder="1" applyAlignment="1" applyProtection="1">
      <alignment horizontal="right"/>
      <protection locked="0"/>
    </xf>
    <xf numFmtId="2" fontId="0" fillId="0" borderId="41" xfId="104" applyNumberFormat="1" applyFill="1" applyBorder="1" applyAlignment="1" applyProtection="1">
      <alignment horizontal="right"/>
      <protection locked="0"/>
    </xf>
    <xf numFmtId="0" fontId="0" fillId="0" borderId="74" xfId="104" applyNumberFormat="1" applyFont="1" applyFill="1" applyBorder="1" applyAlignment="1" applyProtection="1">
      <alignment horizontal="right"/>
      <protection locked="0"/>
    </xf>
    <xf numFmtId="189" fontId="0" fillId="0" borderId="20" xfId="104" applyNumberFormat="1" applyFill="1" applyBorder="1" applyAlignment="1" applyProtection="1">
      <alignment horizontal="right"/>
      <protection locked="0"/>
    </xf>
    <xf numFmtId="189" fontId="0" fillId="0" borderId="39" xfId="104" applyNumberFormat="1" applyFill="1" applyBorder="1" applyAlignment="1" applyProtection="1">
      <alignment horizontal="right"/>
      <protection locked="0"/>
    </xf>
    <xf numFmtId="2" fontId="0" fillId="0" borderId="19" xfId="104" applyNumberFormat="1" applyFill="1" applyBorder="1" applyAlignment="1" applyProtection="1">
      <alignment horizontal="right"/>
      <protection locked="0"/>
    </xf>
    <xf numFmtId="190" fontId="0" fillId="0" borderId="45" xfId="104" applyNumberFormat="1" applyFill="1" applyBorder="1" applyAlignment="1">
      <alignment horizontal="center"/>
      <protection/>
    </xf>
    <xf numFmtId="2" fontId="0" fillId="0" borderId="71" xfId="104" applyNumberFormat="1" applyFill="1" applyBorder="1" applyProtection="1">
      <alignment/>
      <protection locked="0"/>
    </xf>
    <xf numFmtId="190" fontId="0" fillId="0" borderId="38" xfId="104" applyNumberFormat="1" applyFont="1" applyFill="1" applyBorder="1" applyProtection="1">
      <alignment/>
      <protection locked="0"/>
    </xf>
    <xf numFmtId="191" fontId="0" fillId="0" borderId="72" xfId="104" applyNumberFormat="1" applyFill="1" applyBorder="1" applyAlignment="1" applyProtection="1">
      <alignment horizontal="right"/>
      <protection locked="0"/>
    </xf>
    <xf numFmtId="190" fontId="0" fillId="0" borderId="41" xfId="104" applyNumberFormat="1" applyFill="1" applyBorder="1" applyAlignment="1" applyProtection="1">
      <alignment horizontal="right"/>
      <protection locked="0"/>
    </xf>
    <xf numFmtId="2" fontId="0" fillId="0" borderId="71" xfId="104" applyNumberFormat="1" applyFill="1" applyBorder="1">
      <alignment/>
      <protection/>
    </xf>
    <xf numFmtId="2" fontId="0" fillId="0" borderId="80" xfId="104" applyNumberFormat="1" applyFill="1" applyBorder="1" applyProtection="1">
      <alignment/>
      <protection/>
    </xf>
    <xf numFmtId="190" fontId="0" fillId="0" borderId="74" xfId="104" applyNumberFormat="1" applyFill="1" applyBorder="1" applyProtection="1">
      <alignment/>
      <protection locked="0"/>
    </xf>
    <xf numFmtId="191" fontId="0" fillId="0" borderId="81" xfId="104" applyNumberFormat="1" applyFill="1" applyBorder="1" applyProtection="1">
      <alignment/>
      <protection/>
    </xf>
    <xf numFmtId="2" fontId="0" fillId="0" borderId="29" xfId="104" applyNumberFormat="1" applyFill="1" applyBorder="1" applyProtection="1">
      <alignment/>
      <protection/>
    </xf>
    <xf numFmtId="2" fontId="0" fillId="0" borderId="71" xfId="104" applyNumberFormat="1" applyFill="1" applyBorder="1" applyAlignment="1">
      <alignment horizontal="right"/>
      <protection/>
    </xf>
    <xf numFmtId="190" fontId="0" fillId="0" borderId="72" xfId="104" applyNumberFormat="1" applyFill="1" applyBorder="1" applyAlignment="1" applyProtection="1">
      <alignment horizontal="right"/>
      <protection locked="0"/>
    </xf>
    <xf numFmtId="191" fontId="0" fillId="0" borderId="29" xfId="104" applyNumberFormat="1" applyFill="1" applyBorder="1" applyAlignment="1" applyProtection="1">
      <alignment horizontal="right"/>
      <protection/>
    </xf>
    <xf numFmtId="2" fontId="0" fillId="0" borderId="23" xfId="104" applyNumberFormat="1" applyFill="1" applyBorder="1" applyAlignment="1" applyProtection="1">
      <alignment horizontal="right"/>
      <protection/>
    </xf>
    <xf numFmtId="0" fontId="0" fillId="0" borderId="32" xfId="104" applyFont="1" applyBorder="1" applyAlignment="1">
      <alignment horizontal="center"/>
      <protection/>
    </xf>
    <xf numFmtId="0" fontId="0" fillId="0" borderId="82" xfId="104" applyFont="1" applyBorder="1" applyAlignment="1">
      <alignment horizontal="center"/>
      <protection/>
    </xf>
    <xf numFmtId="0" fontId="0" fillId="0" borderId="83" xfId="104" applyFont="1" applyBorder="1" applyAlignment="1">
      <alignment horizontal="center"/>
      <protection/>
    </xf>
    <xf numFmtId="0" fontId="0" fillId="0" borderId="84" xfId="104" applyFont="1" applyBorder="1" applyAlignment="1">
      <alignment horizontal="center"/>
      <protection/>
    </xf>
    <xf numFmtId="0" fontId="0" fillId="0" borderId="32" xfId="104" applyFont="1" applyFill="1" applyBorder="1" applyAlignment="1">
      <alignment horizontal="left" wrapText="1"/>
      <protection/>
    </xf>
    <xf numFmtId="0" fontId="0" fillId="0" borderId="66" xfId="104" applyFont="1" applyFill="1" applyBorder="1" applyAlignment="1">
      <alignment horizontal="left" wrapText="1"/>
      <protection/>
    </xf>
    <xf numFmtId="0" fontId="0" fillId="0" borderId="67" xfId="104" applyFont="1" applyFill="1" applyBorder="1" applyAlignment="1">
      <alignment horizontal="left" wrapText="1"/>
      <protection/>
    </xf>
    <xf numFmtId="0" fontId="0" fillId="0" borderId="26" xfId="104" applyFont="1" applyBorder="1" applyAlignment="1">
      <alignment horizontal="center"/>
      <protection/>
    </xf>
    <xf numFmtId="0" fontId="0" fillId="0" borderId="85" xfId="104" applyFont="1" applyBorder="1" applyAlignment="1">
      <alignment horizontal="center"/>
      <protection/>
    </xf>
    <xf numFmtId="0" fontId="9" fillId="0" borderId="86" xfId="104" applyFont="1" applyBorder="1" applyAlignment="1">
      <alignment horizontal="center" vertical="center" textRotation="90"/>
      <protection/>
    </xf>
    <xf numFmtId="0" fontId="9" fillId="0" borderId="87" xfId="104" applyFont="1" applyBorder="1" applyAlignment="1">
      <alignment horizontal="center" vertical="center" textRotation="90"/>
      <protection/>
    </xf>
    <xf numFmtId="0" fontId="9" fillId="0" borderId="58" xfId="104" applyFont="1" applyBorder="1" applyAlignment="1">
      <alignment horizontal="center" vertical="center" textRotation="90"/>
      <protection/>
    </xf>
    <xf numFmtId="0" fontId="10" fillId="0" borderId="86" xfId="104" applyFont="1" applyBorder="1" applyAlignment="1">
      <alignment horizontal="center" textRotation="90"/>
      <protection/>
    </xf>
    <xf numFmtId="0" fontId="10" fillId="0" borderId="87" xfId="104" applyFont="1" applyBorder="1" applyAlignment="1">
      <alignment horizontal="center" textRotation="90"/>
      <protection/>
    </xf>
    <xf numFmtId="0" fontId="10" fillId="0" borderId="58" xfId="104" applyFont="1" applyBorder="1" applyAlignment="1">
      <alignment horizontal="center" textRotation="90"/>
      <protection/>
    </xf>
    <xf numFmtId="0" fontId="0" fillId="0" borderId="28" xfId="104" applyFont="1" applyBorder="1" applyAlignment="1">
      <alignment horizontal="center"/>
      <protection/>
    </xf>
    <xf numFmtId="0" fontId="0" fillId="0" borderId="65" xfId="104" applyFont="1" applyFill="1" applyBorder="1" applyAlignment="1">
      <alignment horizontal="left" wrapText="1"/>
      <protection/>
    </xf>
    <xf numFmtId="0" fontId="0" fillId="0" borderId="32" xfId="104" applyFont="1" applyFill="1" applyBorder="1" applyAlignment="1">
      <alignment wrapText="1"/>
      <protection/>
    </xf>
    <xf numFmtId="0" fontId="0" fillId="0" borderId="66" xfId="104" applyFont="1" applyFill="1" applyBorder="1" applyAlignment="1">
      <alignment wrapText="1"/>
      <protection/>
    </xf>
    <xf numFmtId="0" fontId="0" fillId="0" borderId="67" xfId="104" applyFont="1" applyFill="1" applyBorder="1" applyAlignment="1">
      <alignment wrapText="1"/>
      <protection/>
    </xf>
    <xf numFmtId="0" fontId="0" fillId="0" borderId="66" xfId="104" applyFont="1" applyFill="1" applyBorder="1" applyAlignment="1">
      <alignment horizontal="left" wrapText="1"/>
      <protection/>
    </xf>
    <xf numFmtId="0" fontId="0" fillId="0" borderId="86" xfId="104" applyFont="1" applyBorder="1" applyAlignment="1">
      <alignment horizontal="center" vertical="center" textRotation="90"/>
      <protection/>
    </xf>
    <xf numFmtId="0" fontId="0" fillId="0" borderId="87" xfId="104" applyFont="1" applyBorder="1" applyAlignment="1">
      <alignment horizontal="center" vertical="center" textRotation="90"/>
      <protection/>
    </xf>
    <xf numFmtId="0" fontId="0" fillId="0" borderId="58" xfId="104" applyFont="1" applyBorder="1" applyAlignment="1">
      <alignment horizontal="center" vertical="center" textRotation="90"/>
      <protection/>
    </xf>
    <xf numFmtId="0" fontId="0" fillId="0" borderId="88" xfId="104" applyFont="1" applyBorder="1" applyAlignment="1">
      <alignment horizontal="center"/>
      <protection/>
    </xf>
    <xf numFmtId="0" fontId="0" fillId="0" borderId="35" xfId="104" applyFont="1" applyBorder="1" applyAlignment="1">
      <alignment horizontal="center"/>
      <protection/>
    </xf>
    <xf numFmtId="190" fontId="0" fillId="0" borderId="74" xfId="104" applyNumberFormat="1" applyFill="1" applyBorder="1" applyAlignment="1" applyProtection="1">
      <alignment horizontal="right"/>
      <protection locked="0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_成分ﾊﾟﾀｰﾝ_1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0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customWidth="1"/>
    <col min="24" max="24" width="3.83203125" style="1" customWidth="1"/>
    <col min="25" max="25" width="17.83203125" style="1" customWidth="1"/>
    <col min="26" max="28" width="7.83203125" style="1" customWidth="1"/>
    <col min="29" max="29" width="3.83203125" style="1" customWidth="1"/>
    <col min="30" max="32" width="7.83203125" style="1" customWidth="1"/>
    <col min="33" max="33" width="3.83203125" style="1" customWidth="1"/>
    <col min="34" max="36" width="7.83203125" style="1" customWidth="1"/>
    <col min="37" max="37" width="3.83203125" style="1" customWidth="1"/>
    <col min="38" max="40" width="7.83203125" style="1" customWidth="1"/>
    <col min="41" max="41" width="3.83203125" style="1" customWidth="1"/>
    <col min="42" max="44" width="7.83203125" style="1" customWidth="1"/>
    <col min="45" max="45" width="3.83203125" style="1" customWidth="1"/>
    <col min="46" max="48" width="7.83203125" style="1" customWidth="1"/>
    <col min="49" max="49" width="3.83203125" style="1" customWidth="1"/>
    <col min="50" max="52" width="7.83203125" style="1" customWidth="1"/>
    <col min="53" max="53" width="3.83203125" style="1" customWidth="1"/>
    <col min="54" max="56" width="7.83203125" style="1" customWidth="1"/>
    <col min="57" max="57" width="3.83203125" style="1" customWidth="1"/>
    <col min="58" max="60" width="7.83203125" style="1" customWidth="1"/>
    <col min="61" max="61" width="3.83203125" style="1" customWidth="1"/>
    <col min="62" max="64" width="7.83203125" style="1" customWidth="1"/>
    <col min="65" max="65" width="3.83203125" style="1" customWidth="1"/>
    <col min="66" max="68" width="7.83203125" style="1" customWidth="1"/>
    <col min="69" max="69" width="3.83203125" style="1" customWidth="1"/>
    <col min="70" max="72" width="7.83203125" style="1" customWidth="1"/>
    <col min="73" max="73" width="3.83203125" style="1" customWidth="1"/>
    <col min="74" max="76" width="7.83203125" style="1" customWidth="1"/>
    <col min="77" max="77" width="3.83203125" style="1" customWidth="1"/>
    <col min="78" max="80" width="7.83203125" style="1" customWidth="1"/>
    <col min="81" max="81" width="3.83203125" style="1" customWidth="1"/>
    <col min="82" max="84" width="7.83203125" style="1" customWidth="1"/>
    <col min="85" max="85" width="3.83203125" style="1" customWidth="1"/>
    <col min="86" max="88" width="7.83203125" style="1" customWidth="1"/>
    <col min="89" max="89" width="3.83203125" style="1" customWidth="1"/>
    <col min="90" max="92" width="7.83203125" style="1" customWidth="1"/>
    <col min="93" max="93" width="3.83203125" style="1" customWidth="1"/>
    <col min="94" max="96" width="7.83203125" style="1" customWidth="1"/>
    <col min="97" max="97" width="3.83203125" style="1" customWidth="1"/>
    <col min="98" max="98" width="7.83203125" style="0" customWidth="1"/>
    <col min="99" max="100" width="7.83203125" style="1" customWidth="1"/>
    <col min="101" max="101" width="3.83203125" style="1" customWidth="1"/>
    <col min="102" max="104" width="7.83203125" style="1" customWidth="1"/>
    <col min="105" max="105" width="3.83203125" style="1" customWidth="1"/>
    <col min="106" max="108" width="7.83203125" style="1" customWidth="1"/>
    <col min="109" max="109" width="3.83203125" style="1" customWidth="1"/>
    <col min="110" max="112" width="7.83203125" style="1" customWidth="1"/>
    <col min="113" max="113" width="3.83203125" style="1" customWidth="1"/>
    <col min="114" max="116" width="7.83203125" style="1" customWidth="1"/>
    <col min="117" max="117" width="3.83203125" style="1" customWidth="1"/>
    <col min="118" max="120" width="7.83203125" style="1" customWidth="1"/>
    <col min="121" max="121" width="3.83203125" style="1" customWidth="1"/>
    <col min="122" max="124" width="7.83203125" style="1" customWidth="1"/>
    <col min="125" max="125" width="3.83203125" style="1" customWidth="1"/>
    <col min="126" max="128" width="7.83203125" style="1" customWidth="1"/>
    <col min="129" max="129" width="3.83203125" style="1" customWidth="1"/>
    <col min="130" max="132" width="7.83203125" style="1" customWidth="1"/>
    <col min="133" max="133" width="3.83203125" style="1" customWidth="1"/>
    <col min="134" max="136" width="7.83203125" style="1" customWidth="1"/>
    <col min="137" max="137" width="3.83203125" style="1" customWidth="1"/>
    <col min="138" max="140" width="7.83203125" style="1" customWidth="1"/>
    <col min="141" max="141" width="3.83203125" style="1" customWidth="1"/>
    <col min="142" max="144" width="7.83203125" style="1" customWidth="1"/>
    <col min="145" max="145" width="3.83203125" style="1" customWidth="1"/>
    <col min="146" max="148" width="7.83203125" style="1" customWidth="1"/>
    <col min="149" max="149" width="3.83203125" style="1" customWidth="1"/>
    <col min="150" max="152" width="7.83203125" style="1" customWidth="1"/>
    <col min="153" max="153" width="3.83203125" style="1" customWidth="1"/>
    <col min="154" max="156" width="7.83203125" style="1" customWidth="1"/>
    <col min="157" max="157" width="3.83203125" style="1" customWidth="1"/>
    <col min="158" max="160" width="7.83203125" style="1" customWidth="1"/>
    <col min="161" max="161" width="3.83203125" style="1" customWidth="1"/>
    <col min="162" max="164" width="7.83203125" style="1" customWidth="1"/>
    <col min="165" max="165" width="3.83203125" style="1" customWidth="1"/>
    <col min="166" max="168" width="7.83203125" style="1" customWidth="1"/>
    <col min="169" max="169" width="3.83203125" style="1" customWidth="1"/>
    <col min="170" max="172" width="7.83203125" style="1" customWidth="1"/>
    <col min="173" max="173" width="3.83203125" style="1" customWidth="1"/>
    <col min="174" max="176" width="7.83203125" style="1" customWidth="1"/>
    <col min="177" max="177" width="3.83203125" style="1" customWidth="1"/>
    <col min="178" max="180" width="7.83203125" style="1" customWidth="1"/>
    <col min="181" max="181" width="3.83203125" style="1" customWidth="1"/>
    <col min="182" max="184" width="7.83203125" style="1" customWidth="1"/>
    <col min="185" max="185" width="3.83203125" style="1" customWidth="1"/>
    <col min="186" max="188" width="7.83203125" style="1" customWidth="1"/>
    <col min="189" max="189" width="3.83203125" style="1" customWidth="1"/>
    <col min="190" max="192" width="7.83203125" style="1" customWidth="1"/>
    <col min="193" max="193" width="3.83203125" style="1" customWidth="1"/>
    <col min="194" max="196" width="7.83203125" style="1" customWidth="1"/>
    <col min="197" max="197" width="3.83203125" style="1" customWidth="1"/>
    <col min="198" max="200" width="7.83203125" style="1" customWidth="1"/>
    <col min="201" max="201" width="3.83203125" style="1" customWidth="1"/>
    <col min="202" max="204" width="7.83203125" style="1" customWidth="1"/>
    <col min="205" max="205" width="3.83203125" style="1" customWidth="1"/>
    <col min="206" max="208" width="7.83203125" style="1" customWidth="1"/>
    <col min="209" max="209" width="3.83203125" style="1" customWidth="1"/>
    <col min="210" max="212" width="7.83203125" style="1" customWidth="1"/>
    <col min="213" max="213" width="3.83203125" style="1" customWidth="1"/>
    <col min="214" max="216" width="7.83203125" style="1" customWidth="1"/>
    <col min="217" max="217" width="3.83203125" style="1" customWidth="1"/>
    <col min="218" max="220" width="7.83203125" style="1" customWidth="1"/>
    <col min="221" max="221" width="3.83203125" style="1" customWidth="1"/>
    <col min="222" max="224" width="7.83203125" style="1" customWidth="1"/>
    <col min="225" max="225" width="3.83203125" style="1" customWidth="1"/>
    <col min="226" max="228" width="7.83203125" style="1" customWidth="1"/>
    <col min="229" max="229" width="3.83203125" style="1" customWidth="1"/>
    <col min="230" max="232" width="7.83203125" style="1" customWidth="1"/>
    <col min="233" max="233" width="3.83203125" style="1" customWidth="1"/>
    <col min="234" max="235" width="7.83203125" style="1" customWidth="1"/>
    <col min="236" max="16384" width="9.33203125" style="1" customWidth="1"/>
  </cols>
  <sheetData>
    <row r="1" spans="1:11" ht="17.25">
      <c r="A1" s="115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4"/>
    </row>
    <row r="2" spans="2:18" ht="13.5" customHeight="1">
      <c r="B2" s="3"/>
      <c r="C2" s="4"/>
      <c r="K2" s="4"/>
      <c r="R2" s="116" t="s">
        <v>90</v>
      </c>
    </row>
    <row r="3" spans="2:18" ht="13.5" customHeight="1">
      <c r="B3" s="3"/>
      <c r="C3" s="4"/>
      <c r="K3" s="4"/>
      <c r="R3" s="116" t="s">
        <v>91</v>
      </c>
    </row>
    <row r="4" spans="2:18" ht="11.25" thickBot="1">
      <c r="B4" s="3"/>
      <c r="C4" s="4"/>
      <c r="K4" s="4"/>
      <c r="R4" s="4"/>
    </row>
    <row r="5" spans="1:23" ht="10.5">
      <c r="A5" s="272" t="s">
        <v>0</v>
      </c>
      <c r="B5" s="273"/>
      <c r="C5" s="117" t="s">
        <v>86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9"/>
      <c r="W5" s="120"/>
    </row>
    <row r="6" spans="1:23" ht="11.25" thickBot="1">
      <c r="A6" s="255" t="s">
        <v>1</v>
      </c>
      <c r="B6" s="263"/>
      <c r="C6" s="121" t="s">
        <v>89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23"/>
      <c r="S6" s="124"/>
      <c r="T6" s="124"/>
      <c r="U6" s="124"/>
      <c r="V6" s="124"/>
      <c r="W6" s="125"/>
    </row>
    <row r="7" spans="1:23" ht="21" customHeight="1">
      <c r="A7" s="248" t="s">
        <v>2</v>
      </c>
      <c r="B7" s="249"/>
      <c r="C7" s="264" t="s">
        <v>92</v>
      </c>
      <c r="D7" s="253"/>
      <c r="E7" s="253"/>
      <c r="F7" s="253"/>
      <c r="G7" s="265" t="s">
        <v>93</v>
      </c>
      <c r="H7" s="266"/>
      <c r="I7" s="266"/>
      <c r="J7" s="267"/>
      <c r="K7" s="268" t="s">
        <v>94</v>
      </c>
      <c r="L7" s="253"/>
      <c r="M7" s="253"/>
      <c r="N7" s="253"/>
      <c r="O7" s="252" t="s">
        <v>95</v>
      </c>
      <c r="P7" s="253"/>
      <c r="Q7" s="253"/>
      <c r="R7" s="254"/>
      <c r="S7" s="5" t="s">
        <v>3</v>
      </c>
      <c r="T7" s="6" t="s">
        <v>4</v>
      </c>
      <c r="U7" s="6" t="s">
        <v>5</v>
      </c>
      <c r="V7" s="7" t="s">
        <v>6</v>
      </c>
      <c r="W7" s="45" t="s">
        <v>82</v>
      </c>
    </row>
    <row r="8" spans="1:23" ht="24.75" customHeight="1" thickBot="1">
      <c r="A8" s="255" t="s">
        <v>7</v>
      </c>
      <c r="B8" s="256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98" ht="10.5" customHeight="1">
      <c r="A9" s="257" t="s">
        <v>65</v>
      </c>
      <c r="B9" s="18" t="s">
        <v>10</v>
      </c>
      <c r="C9" s="235">
        <v>0.2</v>
      </c>
      <c r="D9" s="127" t="s">
        <v>87</v>
      </c>
      <c r="E9" s="127">
        <v>0.0007</v>
      </c>
      <c r="F9" s="128">
        <v>0.0022</v>
      </c>
      <c r="G9" s="141">
        <v>0.19</v>
      </c>
      <c r="H9" s="127" t="s">
        <v>87</v>
      </c>
      <c r="I9" s="127">
        <v>0.0007</v>
      </c>
      <c r="J9" s="128">
        <v>0.0022</v>
      </c>
      <c r="K9" s="141">
        <v>0.086</v>
      </c>
      <c r="L9" s="127"/>
      <c r="M9" s="127">
        <v>0.0007</v>
      </c>
      <c r="N9" s="128">
        <v>0.0022</v>
      </c>
      <c r="O9" s="141">
        <v>0.085</v>
      </c>
      <c r="P9" s="127"/>
      <c r="Q9" s="128">
        <v>0.0007</v>
      </c>
      <c r="R9" s="127">
        <v>0.0022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  <c r="CN9"/>
      <c r="CT9" s="1"/>
    </row>
    <row r="10" spans="1:98" ht="10.5">
      <c r="A10" s="258"/>
      <c r="B10" s="19" t="s">
        <v>12</v>
      </c>
      <c r="C10" s="129">
        <v>0.071</v>
      </c>
      <c r="D10" s="130" t="s">
        <v>87</v>
      </c>
      <c r="E10" s="130">
        <v>0.0006</v>
      </c>
      <c r="F10" s="131">
        <v>0.0021</v>
      </c>
      <c r="G10" s="142">
        <v>0.073</v>
      </c>
      <c r="H10" s="130" t="s">
        <v>87</v>
      </c>
      <c r="I10" s="130">
        <v>0.0006</v>
      </c>
      <c r="J10" s="131">
        <v>0.0021</v>
      </c>
      <c r="K10" s="142">
        <v>0.037</v>
      </c>
      <c r="L10" s="130"/>
      <c r="M10" s="130">
        <v>0.0006</v>
      </c>
      <c r="N10" s="131">
        <v>0.0021</v>
      </c>
      <c r="O10" s="146">
        <v>0.051</v>
      </c>
      <c r="P10" s="130"/>
      <c r="Q10" s="131">
        <v>0.0006</v>
      </c>
      <c r="R10" s="130">
        <v>0.0021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  <c r="CN10"/>
      <c r="CT10" s="1"/>
    </row>
    <row r="11" spans="1:98" ht="10.5">
      <c r="A11" s="258"/>
      <c r="B11" s="20" t="s">
        <v>13</v>
      </c>
      <c r="C11" s="132">
        <v>0.0003</v>
      </c>
      <c r="D11" s="133" t="s">
        <v>15</v>
      </c>
      <c r="E11" s="133">
        <v>0.0006</v>
      </c>
      <c r="F11" s="134">
        <v>0.0019</v>
      </c>
      <c r="G11" s="143">
        <v>0.0003</v>
      </c>
      <c r="H11" s="133" t="s">
        <v>15</v>
      </c>
      <c r="I11" s="133">
        <v>0.0006</v>
      </c>
      <c r="J11" s="134">
        <v>0.0019</v>
      </c>
      <c r="K11" s="145">
        <v>0.0003</v>
      </c>
      <c r="L11" s="133" t="s">
        <v>15</v>
      </c>
      <c r="M11" s="133">
        <v>0.0006</v>
      </c>
      <c r="N11" s="134">
        <v>0.0019</v>
      </c>
      <c r="O11" s="145">
        <v>0.0012</v>
      </c>
      <c r="P11" s="133" t="s">
        <v>14</v>
      </c>
      <c r="Q11" s="133">
        <v>0.0006</v>
      </c>
      <c r="R11" s="147">
        <v>0.0019</v>
      </c>
      <c r="S11" s="48">
        <f>C11</f>
        <v>0.0003</v>
      </c>
      <c r="T11" s="50">
        <f>G11</f>
        <v>0.0003</v>
      </c>
      <c r="U11" s="50">
        <f>K11</f>
        <v>0.0003</v>
      </c>
      <c r="V11" s="51">
        <f>O11</f>
        <v>0.0012</v>
      </c>
      <c r="W11" s="84" t="s">
        <v>11</v>
      </c>
      <c r="CN11"/>
      <c r="CT11" s="1"/>
    </row>
    <row r="12" spans="1:98" ht="10.5">
      <c r="A12" s="258"/>
      <c r="B12" s="20" t="s">
        <v>16</v>
      </c>
      <c r="C12" s="135">
        <v>0.002</v>
      </c>
      <c r="D12" s="133" t="s">
        <v>87</v>
      </c>
      <c r="E12" s="130">
        <v>0.0004</v>
      </c>
      <c r="F12" s="131">
        <v>0.0014</v>
      </c>
      <c r="G12" s="142">
        <v>0.0022</v>
      </c>
      <c r="H12" s="133" t="s">
        <v>87</v>
      </c>
      <c r="I12" s="130">
        <v>0.0004</v>
      </c>
      <c r="J12" s="131">
        <v>0.0014</v>
      </c>
      <c r="K12" s="142">
        <v>0.0028</v>
      </c>
      <c r="L12" s="133"/>
      <c r="M12" s="130">
        <v>0.0004</v>
      </c>
      <c r="N12" s="131">
        <v>0.0014</v>
      </c>
      <c r="O12" s="142">
        <v>0.0065</v>
      </c>
      <c r="P12" s="133"/>
      <c r="Q12" s="131">
        <v>0.0004</v>
      </c>
      <c r="R12" s="130">
        <v>0.0014</v>
      </c>
      <c r="S12" s="48">
        <f>C12</f>
        <v>0.002</v>
      </c>
      <c r="T12" s="50">
        <f>G12</f>
        <v>0.0022</v>
      </c>
      <c r="U12" s="50">
        <f>K12</f>
        <v>0.0028</v>
      </c>
      <c r="V12" s="51">
        <f>O12</f>
        <v>0.0065</v>
      </c>
      <c r="W12" s="84" t="s">
        <v>11</v>
      </c>
      <c r="CN12"/>
      <c r="CT12" s="1"/>
    </row>
    <row r="13" spans="1:98" ht="10.5">
      <c r="A13" s="258"/>
      <c r="B13" s="19" t="s">
        <v>17</v>
      </c>
      <c r="C13" s="129">
        <v>0.001</v>
      </c>
      <c r="D13" s="136" t="s">
        <v>14</v>
      </c>
      <c r="E13" s="130">
        <v>0.001</v>
      </c>
      <c r="F13" s="131">
        <v>0.005</v>
      </c>
      <c r="G13" s="142">
        <v>0.002</v>
      </c>
      <c r="H13" s="133" t="s">
        <v>14</v>
      </c>
      <c r="I13" s="130">
        <v>0.001</v>
      </c>
      <c r="J13" s="131">
        <v>0.005</v>
      </c>
      <c r="K13" s="142">
        <v>0.003</v>
      </c>
      <c r="L13" s="133" t="s">
        <v>14</v>
      </c>
      <c r="M13" s="130">
        <v>0.001</v>
      </c>
      <c r="N13" s="131">
        <v>0.005</v>
      </c>
      <c r="O13" s="142">
        <v>0.009</v>
      </c>
      <c r="P13" s="133"/>
      <c r="Q13" s="131">
        <v>0.001</v>
      </c>
      <c r="R13" s="130">
        <v>0.005</v>
      </c>
      <c r="S13" s="48">
        <f>C13*0.1</f>
        <v>0.0001</v>
      </c>
      <c r="T13" s="50">
        <f>G13*0.1</f>
        <v>0.0002</v>
      </c>
      <c r="U13" s="50">
        <f>K13*0.1</f>
        <v>0.00030000000000000003</v>
      </c>
      <c r="V13" s="51">
        <f>O13*0.1</f>
        <v>0.0009</v>
      </c>
      <c r="W13" s="84" t="s">
        <v>11</v>
      </c>
      <c r="CN13"/>
      <c r="CT13" s="1"/>
    </row>
    <row r="14" spans="1:98" ht="10.5">
      <c r="A14" s="258"/>
      <c r="B14" s="19" t="s">
        <v>18</v>
      </c>
      <c r="C14" s="129">
        <v>0.004</v>
      </c>
      <c r="D14" s="136" t="s">
        <v>14</v>
      </c>
      <c r="E14" s="130">
        <v>0.002</v>
      </c>
      <c r="F14" s="131">
        <v>0.006</v>
      </c>
      <c r="G14" s="142">
        <v>0.004</v>
      </c>
      <c r="H14" s="133" t="s">
        <v>14</v>
      </c>
      <c r="I14" s="130">
        <v>0.002</v>
      </c>
      <c r="J14" s="131">
        <v>0.006</v>
      </c>
      <c r="K14" s="142">
        <v>0.006</v>
      </c>
      <c r="L14" s="133"/>
      <c r="M14" s="130">
        <v>0.002</v>
      </c>
      <c r="N14" s="131">
        <v>0.006</v>
      </c>
      <c r="O14" s="142">
        <v>0.013</v>
      </c>
      <c r="P14" s="133"/>
      <c r="Q14" s="131">
        <v>0.002</v>
      </c>
      <c r="R14" s="130">
        <v>0.006</v>
      </c>
      <c r="S14" s="48">
        <f>C14*0.1</f>
        <v>0.0004</v>
      </c>
      <c r="T14" s="50">
        <f>G14*0.1</f>
        <v>0.0004</v>
      </c>
      <c r="U14" s="50">
        <f>K14*0.1</f>
        <v>0.0006000000000000001</v>
      </c>
      <c r="V14" s="51">
        <f>O14*0.1</f>
        <v>0.0013</v>
      </c>
      <c r="W14" s="85" t="s">
        <v>11</v>
      </c>
      <c r="CN14"/>
      <c r="CT14" s="1"/>
    </row>
    <row r="15" spans="1:98" ht="10.5">
      <c r="A15" s="258"/>
      <c r="B15" s="20" t="s">
        <v>66</v>
      </c>
      <c r="C15" s="129">
        <v>0.0035</v>
      </c>
      <c r="D15" s="133" t="s">
        <v>87</v>
      </c>
      <c r="E15" s="130">
        <v>0.0007</v>
      </c>
      <c r="F15" s="131">
        <v>0.0024</v>
      </c>
      <c r="G15" s="142">
        <v>0.0029</v>
      </c>
      <c r="H15" s="133" t="s">
        <v>87</v>
      </c>
      <c r="I15" s="130">
        <v>0.0007</v>
      </c>
      <c r="J15" s="131">
        <v>0.0024</v>
      </c>
      <c r="K15" s="142">
        <v>0.0049</v>
      </c>
      <c r="L15" s="133"/>
      <c r="M15" s="130">
        <v>0.0007</v>
      </c>
      <c r="N15" s="131">
        <v>0.0024</v>
      </c>
      <c r="O15" s="142">
        <v>0.0088</v>
      </c>
      <c r="P15" s="133"/>
      <c r="Q15" s="131">
        <v>0.0007</v>
      </c>
      <c r="R15" s="130">
        <v>0.0024</v>
      </c>
      <c r="S15" s="48">
        <f>C15*0.1</f>
        <v>0.00035000000000000005</v>
      </c>
      <c r="T15" s="50">
        <f>G15*0.1</f>
        <v>0.00029</v>
      </c>
      <c r="U15" s="50">
        <f>K15*0.1</f>
        <v>0.00049</v>
      </c>
      <c r="V15" s="51">
        <f>O15*0.1</f>
        <v>0.0008800000000000001</v>
      </c>
      <c r="W15" s="86" t="s">
        <v>83</v>
      </c>
      <c r="CN15"/>
      <c r="CT15" s="1"/>
    </row>
    <row r="16" spans="1:98" ht="10.5">
      <c r="A16" s="258"/>
      <c r="B16" s="19" t="s">
        <v>20</v>
      </c>
      <c r="C16" s="129">
        <v>0.028</v>
      </c>
      <c r="D16" s="130" t="s">
        <v>87</v>
      </c>
      <c r="E16" s="130">
        <v>0.001</v>
      </c>
      <c r="F16" s="131">
        <v>0.004</v>
      </c>
      <c r="G16" s="142">
        <v>0.028</v>
      </c>
      <c r="H16" s="130" t="s">
        <v>87</v>
      </c>
      <c r="I16" s="130">
        <v>0.001</v>
      </c>
      <c r="J16" s="131">
        <v>0.004</v>
      </c>
      <c r="K16" s="142">
        <v>0.072</v>
      </c>
      <c r="L16" s="130"/>
      <c r="M16" s="130">
        <v>0.001</v>
      </c>
      <c r="N16" s="131">
        <v>0.004</v>
      </c>
      <c r="O16" s="142">
        <v>0.084</v>
      </c>
      <c r="P16" s="130"/>
      <c r="Q16" s="131">
        <v>0.001</v>
      </c>
      <c r="R16" s="130">
        <v>0.004</v>
      </c>
      <c r="S16" s="48">
        <f>C16*0.01</f>
        <v>0.00028000000000000003</v>
      </c>
      <c r="T16" s="50">
        <f>G16*0.01</f>
        <v>0.00028000000000000003</v>
      </c>
      <c r="U16" s="50">
        <f>K16*0.01</f>
        <v>0.0007199999999999999</v>
      </c>
      <c r="V16" s="51">
        <f>O16*0.01</f>
        <v>0.00084</v>
      </c>
      <c r="W16" s="86" t="s">
        <v>83</v>
      </c>
      <c r="CN16"/>
      <c r="CT16" s="1"/>
    </row>
    <row r="17" spans="1:98" ht="11.25" thickBot="1">
      <c r="A17" s="259"/>
      <c r="B17" s="21" t="s">
        <v>21</v>
      </c>
      <c r="C17" s="137">
        <v>0.12</v>
      </c>
      <c r="D17" s="138" t="s">
        <v>87</v>
      </c>
      <c r="E17" s="139">
        <v>0.001</v>
      </c>
      <c r="F17" s="140">
        <v>0.003</v>
      </c>
      <c r="G17" s="144">
        <v>0.11</v>
      </c>
      <c r="H17" s="139" t="s">
        <v>87</v>
      </c>
      <c r="I17" s="139">
        <v>0.001</v>
      </c>
      <c r="J17" s="140">
        <v>0.003</v>
      </c>
      <c r="K17" s="144">
        <v>0.54</v>
      </c>
      <c r="L17" s="139"/>
      <c r="M17" s="139">
        <v>0.001</v>
      </c>
      <c r="N17" s="140">
        <v>0.003</v>
      </c>
      <c r="O17" s="144">
        <v>0.15</v>
      </c>
      <c r="P17" s="139"/>
      <c r="Q17" s="140">
        <v>0.001</v>
      </c>
      <c r="R17" s="139">
        <v>0.003</v>
      </c>
      <c r="S17" s="52">
        <f>C17*0.0003</f>
        <v>3.5999999999999994E-05</v>
      </c>
      <c r="T17" s="53">
        <f>G17*0.0003</f>
        <v>3.2999999999999996E-05</v>
      </c>
      <c r="U17" s="53">
        <f>K17*0.0003</f>
        <v>0.000162</v>
      </c>
      <c r="V17" s="54">
        <f>O17*0.0003</f>
        <v>4.4999999999999996E-05</v>
      </c>
      <c r="W17" s="87" t="s">
        <v>83</v>
      </c>
      <c r="CN17"/>
      <c r="CT17" s="1"/>
    </row>
    <row r="18" spans="1:98" ht="10.5" customHeight="1">
      <c r="A18" s="257" t="s">
        <v>67</v>
      </c>
      <c r="B18" s="22" t="s">
        <v>23</v>
      </c>
      <c r="C18" s="126">
        <v>0.014</v>
      </c>
      <c r="D18" s="127" t="s">
        <v>87</v>
      </c>
      <c r="E18" s="127">
        <v>0.0006</v>
      </c>
      <c r="F18" s="128">
        <v>0.002</v>
      </c>
      <c r="G18" s="141">
        <v>0.018</v>
      </c>
      <c r="H18" s="127" t="s">
        <v>87</v>
      </c>
      <c r="I18" s="127">
        <v>0.0006</v>
      </c>
      <c r="J18" s="148">
        <v>0.002</v>
      </c>
      <c r="K18" s="149">
        <v>0.01</v>
      </c>
      <c r="L18" s="127"/>
      <c r="M18" s="127">
        <v>0.0006</v>
      </c>
      <c r="N18" s="148">
        <v>0.002</v>
      </c>
      <c r="O18" s="149">
        <v>0.013</v>
      </c>
      <c r="P18" s="127"/>
      <c r="Q18" s="128">
        <v>0.0006</v>
      </c>
      <c r="R18" s="150">
        <v>0.002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  <c r="CN18"/>
      <c r="CT18" s="1"/>
    </row>
    <row r="19" spans="1:98" ht="10.5">
      <c r="A19" s="258"/>
      <c r="B19" s="19" t="s">
        <v>24</v>
      </c>
      <c r="C19" s="129">
        <v>0.0059</v>
      </c>
      <c r="D19" s="133" t="s">
        <v>87</v>
      </c>
      <c r="E19" s="130">
        <v>0.0007</v>
      </c>
      <c r="F19" s="131">
        <v>0.0022</v>
      </c>
      <c r="G19" s="142">
        <v>0.0086</v>
      </c>
      <c r="H19" s="130" t="s">
        <v>87</v>
      </c>
      <c r="I19" s="130">
        <v>0.0007</v>
      </c>
      <c r="J19" s="131">
        <v>0.0022</v>
      </c>
      <c r="K19" s="142">
        <v>0.0063</v>
      </c>
      <c r="L19" s="130"/>
      <c r="M19" s="130">
        <v>0.0007</v>
      </c>
      <c r="N19" s="131">
        <v>0.0022</v>
      </c>
      <c r="O19" s="142">
        <v>0.0076</v>
      </c>
      <c r="P19" s="130"/>
      <c r="Q19" s="131">
        <v>0.0007</v>
      </c>
      <c r="R19" s="130">
        <v>0.0022</v>
      </c>
      <c r="S19" s="48">
        <f>C19*0.1</f>
        <v>0.00059</v>
      </c>
      <c r="T19" s="50">
        <f>G19*0.1</f>
        <v>0.0008600000000000001</v>
      </c>
      <c r="U19" s="50">
        <f>K19*0.1</f>
        <v>0.00063</v>
      </c>
      <c r="V19" s="51">
        <f>O19*0.1</f>
        <v>0.00076</v>
      </c>
      <c r="W19" s="84" t="s">
        <v>11</v>
      </c>
      <c r="CN19"/>
      <c r="CT19" s="1"/>
    </row>
    <row r="20" spans="1:98" ht="10.5">
      <c r="A20" s="258"/>
      <c r="B20" s="23" t="s">
        <v>25</v>
      </c>
      <c r="C20" s="129">
        <v>0.0071</v>
      </c>
      <c r="D20" s="130" t="s">
        <v>87</v>
      </c>
      <c r="E20" s="130">
        <v>0.0004</v>
      </c>
      <c r="F20" s="131">
        <v>0.0012</v>
      </c>
      <c r="G20" s="142">
        <v>0.0089</v>
      </c>
      <c r="H20" s="130" t="s">
        <v>87</v>
      </c>
      <c r="I20" s="130">
        <v>0.0004</v>
      </c>
      <c r="J20" s="131">
        <v>0.0012</v>
      </c>
      <c r="K20" s="142">
        <v>0.0067</v>
      </c>
      <c r="L20" s="130"/>
      <c r="M20" s="130">
        <v>0.0004</v>
      </c>
      <c r="N20" s="131">
        <v>0.0012</v>
      </c>
      <c r="O20" s="146">
        <v>0.01</v>
      </c>
      <c r="P20" s="130"/>
      <c r="Q20" s="131">
        <v>0.0004</v>
      </c>
      <c r="R20" s="130">
        <v>0.0012</v>
      </c>
      <c r="S20" s="48">
        <f>C20*0.03</f>
        <v>0.000213</v>
      </c>
      <c r="T20" s="50">
        <f>G20*0.03</f>
        <v>0.000267</v>
      </c>
      <c r="U20" s="50">
        <f>K20*0.03</f>
        <v>0.000201</v>
      </c>
      <c r="V20" s="51">
        <f>O20*0.03</f>
        <v>0.0003</v>
      </c>
      <c r="W20" s="84" t="s">
        <v>11</v>
      </c>
      <c r="CN20"/>
      <c r="CT20" s="1"/>
    </row>
    <row r="21" spans="1:98" ht="10.5">
      <c r="A21" s="258"/>
      <c r="B21" s="23" t="s">
        <v>26</v>
      </c>
      <c r="C21" s="129">
        <v>0.0083</v>
      </c>
      <c r="D21" s="133" t="s">
        <v>87</v>
      </c>
      <c r="E21" s="130">
        <v>0.0009</v>
      </c>
      <c r="F21" s="131">
        <v>0.0029</v>
      </c>
      <c r="G21" s="142">
        <v>0.0092</v>
      </c>
      <c r="H21" s="130" t="s">
        <v>87</v>
      </c>
      <c r="I21" s="130">
        <v>0.0009</v>
      </c>
      <c r="J21" s="131">
        <v>0.0029</v>
      </c>
      <c r="K21" s="142">
        <v>0.0092</v>
      </c>
      <c r="L21" s="130"/>
      <c r="M21" s="130">
        <v>0.0009</v>
      </c>
      <c r="N21" s="131">
        <v>0.0029</v>
      </c>
      <c r="O21" s="142">
        <v>0.013</v>
      </c>
      <c r="P21" s="130"/>
      <c r="Q21" s="131">
        <v>0.0009</v>
      </c>
      <c r="R21" s="130">
        <v>0.0029</v>
      </c>
      <c r="S21" s="48">
        <f>C21*0.3</f>
        <v>0.00249</v>
      </c>
      <c r="T21" s="50">
        <f>G21*0.3</f>
        <v>0.00276</v>
      </c>
      <c r="U21" s="50">
        <f>K21*0.3</f>
        <v>0.00276</v>
      </c>
      <c r="V21" s="51">
        <f>O21*0.3</f>
        <v>0.0039</v>
      </c>
      <c r="W21" s="84" t="s">
        <v>11</v>
      </c>
      <c r="CN21"/>
      <c r="CT21" s="1"/>
    </row>
    <row r="22" spans="1:98" ht="10.5">
      <c r="A22" s="258"/>
      <c r="B22" s="23" t="s">
        <v>27</v>
      </c>
      <c r="C22" s="154">
        <v>0.01</v>
      </c>
      <c r="D22" s="133" t="s">
        <v>87</v>
      </c>
      <c r="E22" s="130">
        <v>0.0009</v>
      </c>
      <c r="F22" s="131">
        <v>0.0029</v>
      </c>
      <c r="G22" s="142">
        <v>0.012</v>
      </c>
      <c r="H22" s="130" t="s">
        <v>87</v>
      </c>
      <c r="I22" s="130">
        <v>0.0009</v>
      </c>
      <c r="J22" s="131">
        <v>0.0029</v>
      </c>
      <c r="K22" s="142">
        <v>0.012</v>
      </c>
      <c r="L22" s="130"/>
      <c r="M22" s="130">
        <v>0.0009</v>
      </c>
      <c r="N22" s="131">
        <v>0.0029</v>
      </c>
      <c r="O22" s="142">
        <v>0.018</v>
      </c>
      <c r="P22" s="130"/>
      <c r="Q22" s="131">
        <v>0.0009</v>
      </c>
      <c r="R22" s="130">
        <v>0.0029</v>
      </c>
      <c r="S22" s="48">
        <f>C22*0.1</f>
        <v>0.001</v>
      </c>
      <c r="T22" s="50">
        <f>G22*0.1</f>
        <v>0.0012000000000000001</v>
      </c>
      <c r="U22" s="50">
        <f>K22*0.1</f>
        <v>0.0012000000000000001</v>
      </c>
      <c r="V22" s="51">
        <f>O22*0.1</f>
        <v>0.0018</v>
      </c>
      <c r="W22" s="88" t="s">
        <v>11</v>
      </c>
      <c r="CN22"/>
      <c r="CT22" s="1"/>
    </row>
    <row r="23" spans="1:98" ht="10.5">
      <c r="A23" s="258"/>
      <c r="B23" s="23" t="s">
        <v>28</v>
      </c>
      <c r="C23" s="154">
        <v>0.01</v>
      </c>
      <c r="D23" s="133" t="s">
        <v>87</v>
      </c>
      <c r="E23" s="130">
        <v>0.0009</v>
      </c>
      <c r="F23" s="131">
        <v>0.0031</v>
      </c>
      <c r="G23" s="142">
        <v>0.013</v>
      </c>
      <c r="H23" s="133" t="s">
        <v>87</v>
      </c>
      <c r="I23" s="130">
        <v>0.0009</v>
      </c>
      <c r="J23" s="131">
        <v>0.0031</v>
      </c>
      <c r="K23" s="142">
        <v>0.011</v>
      </c>
      <c r="L23" s="130"/>
      <c r="M23" s="130">
        <v>0.0009</v>
      </c>
      <c r="N23" s="131">
        <v>0.0031</v>
      </c>
      <c r="O23" s="142">
        <v>0.016</v>
      </c>
      <c r="P23" s="130"/>
      <c r="Q23" s="131">
        <v>0.0009</v>
      </c>
      <c r="R23" s="130">
        <v>0.0031</v>
      </c>
      <c r="S23" s="48">
        <f>C23*0.1</f>
        <v>0.001</v>
      </c>
      <c r="T23" s="50">
        <f>G23*0.1</f>
        <v>0.0013</v>
      </c>
      <c r="U23" s="50">
        <f>K23*0.1</f>
        <v>0.0011</v>
      </c>
      <c r="V23" s="51">
        <f>O23*0.1</f>
        <v>0.0016</v>
      </c>
      <c r="W23" s="85" t="s">
        <v>11</v>
      </c>
      <c r="CN23"/>
      <c r="CT23" s="1"/>
    </row>
    <row r="24" spans="1:98" ht="10.5">
      <c r="A24" s="258"/>
      <c r="B24" s="23" t="s">
        <v>29</v>
      </c>
      <c r="C24" s="129">
        <v>0.0005</v>
      </c>
      <c r="D24" s="133" t="s">
        <v>15</v>
      </c>
      <c r="E24" s="130">
        <v>0.001</v>
      </c>
      <c r="F24" s="131">
        <v>0.004</v>
      </c>
      <c r="G24" s="142">
        <v>0.0005</v>
      </c>
      <c r="H24" s="133" t="s">
        <v>15</v>
      </c>
      <c r="I24" s="130">
        <v>0.001</v>
      </c>
      <c r="J24" s="131">
        <v>0.004</v>
      </c>
      <c r="K24" s="142">
        <v>0.001</v>
      </c>
      <c r="L24" s="133" t="s">
        <v>14</v>
      </c>
      <c r="M24" s="130">
        <v>0.001</v>
      </c>
      <c r="N24" s="131">
        <v>0.004</v>
      </c>
      <c r="O24" s="142">
        <v>0.001</v>
      </c>
      <c r="P24" s="133" t="s">
        <v>14</v>
      </c>
      <c r="Q24" s="131">
        <v>0.001</v>
      </c>
      <c r="R24" s="130">
        <v>0.004</v>
      </c>
      <c r="S24" s="48">
        <f>C24*0.1</f>
        <v>5E-05</v>
      </c>
      <c r="T24" s="50">
        <f>G24*0.1</f>
        <v>5E-05</v>
      </c>
      <c r="U24" s="50">
        <f>K24*0.1</f>
        <v>0.0001</v>
      </c>
      <c r="V24" s="51">
        <f>O24*0.1</f>
        <v>0.0001</v>
      </c>
      <c r="W24" s="86" t="s">
        <v>84</v>
      </c>
      <c r="CN24"/>
      <c r="CT24" s="1"/>
    </row>
    <row r="25" spans="1:98" ht="10.5">
      <c r="A25" s="258"/>
      <c r="B25" s="23" t="s">
        <v>30</v>
      </c>
      <c r="C25" s="129">
        <v>0.0084</v>
      </c>
      <c r="D25" s="133" t="s">
        <v>87</v>
      </c>
      <c r="E25" s="130">
        <v>0.0007</v>
      </c>
      <c r="F25" s="131">
        <v>0.0023</v>
      </c>
      <c r="G25" s="142">
        <v>0.012</v>
      </c>
      <c r="H25" s="130" t="s">
        <v>87</v>
      </c>
      <c r="I25" s="130">
        <v>0.0007</v>
      </c>
      <c r="J25" s="131">
        <v>0.0023</v>
      </c>
      <c r="K25" s="142">
        <v>0.013</v>
      </c>
      <c r="L25" s="130"/>
      <c r="M25" s="130">
        <v>0.0007</v>
      </c>
      <c r="N25" s="131">
        <v>0.0023</v>
      </c>
      <c r="O25" s="142">
        <v>0.015</v>
      </c>
      <c r="P25" s="130"/>
      <c r="Q25" s="131">
        <v>0.0007</v>
      </c>
      <c r="R25" s="130">
        <v>0.0023</v>
      </c>
      <c r="S25" s="48">
        <f>C25*0.1</f>
        <v>0.00084</v>
      </c>
      <c r="T25" s="50">
        <f>G25*0.1</f>
        <v>0.0012000000000000001</v>
      </c>
      <c r="U25" s="50">
        <f>K25*0.1</f>
        <v>0.0013</v>
      </c>
      <c r="V25" s="51">
        <f>O25*0.1</f>
        <v>0.0015</v>
      </c>
      <c r="W25" s="86" t="s">
        <v>83</v>
      </c>
      <c r="CN25"/>
      <c r="CT25" s="1"/>
    </row>
    <row r="26" spans="1:98" ht="10.5">
      <c r="A26" s="258"/>
      <c r="B26" s="23" t="s">
        <v>31</v>
      </c>
      <c r="C26" s="129">
        <v>0.031</v>
      </c>
      <c r="D26" s="130" t="s">
        <v>87</v>
      </c>
      <c r="E26" s="130">
        <v>0.001</v>
      </c>
      <c r="F26" s="131">
        <v>0.004</v>
      </c>
      <c r="G26" s="142">
        <v>0.037</v>
      </c>
      <c r="H26" s="130" t="s">
        <v>87</v>
      </c>
      <c r="I26" s="130">
        <v>0.001</v>
      </c>
      <c r="J26" s="131">
        <v>0.004</v>
      </c>
      <c r="K26" s="142">
        <v>0.043</v>
      </c>
      <c r="L26" s="130"/>
      <c r="M26" s="130">
        <v>0.001</v>
      </c>
      <c r="N26" s="131">
        <v>0.004</v>
      </c>
      <c r="O26" s="146">
        <v>0.06</v>
      </c>
      <c r="P26" s="130"/>
      <c r="Q26" s="131">
        <v>0.001</v>
      </c>
      <c r="R26" s="130">
        <v>0.004</v>
      </c>
      <c r="S26" s="48">
        <f>C26*0.01</f>
        <v>0.00031</v>
      </c>
      <c r="T26" s="50">
        <f>G26*0.01</f>
        <v>0.00037</v>
      </c>
      <c r="U26" s="50">
        <f>K26*0.01</f>
        <v>0.00043</v>
      </c>
      <c r="V26" s="51">
        <f>O26*0.01</f>
        <v>0.0006</v>
      </c>
      <c r="W26" s="86" t="s">
        <v>83</v>
      </c>
      <c r="CN26"/>
      <c r="CT26" s="1"/>
    </row>
    <row r="27" spans="1:98" ht="10.5">
      <c r="A27" s="258"/>
      <c r="B27" s="23" t="s">
        <v>32</v>
      </c>
      <c r="C27" s="129">
        <v>0.005</v>
      </c>
      <c r="D27" s="133" t="s">
        <v>87</v>
      </c>
      <c r="E27" s="130">
        <v>0.001</v>
      </c>
      <c r="F27" s="131">
        <v>0.004</v>
      </c>
      <c r="G27" s="142">
        <v>0.006</v>
      </c>
      <c r="H27" s="133" t="s">
        <v>87</v>
      </c>
      <c r="I27" s="130">
        <v>0.001</v>
      </c>
      <c r="J27" s="131">
        <v>0.004</v>
      </c>
      <c r="K27" s="146">
        <v>0.008</v>
      </c>
      <c r="L27" s="130"/>
      <c r="M27" s="130">
        <v>0.001</v>
      </c>
      <c r="N27" s="131">
        <v>0.004</v>
      </c>
      <c r="O27" s="146">
        <v>0.008</v>
      </c>
      <c r="P27" s="133"/>
      <c r="Q27" s="131">
        <v>0.001</v>
      </c>
      <c r="R27" s="130">
        <v>0.004</v>
      </c>
      <c r="S27" s="48">
        <f>C27*0.01</f>
        <v>5E-05</v>
      </c>
      <c r="T27" s="50">
        <f>G27*0.01</f>
        <v>6E-05</v>
      </c>
      <c r="U27" s="50">
        <f>K27*0.01</f>
        <v>8E-05</v>
      </c>
      <c r="V27" s="51">
        <f>O27*0.01</f>
        <v>8E-05</v>
      </c>
      <c r="W27" s="86" t="s">
        <v>83</v>
      </c>
      <c r="CN27"/>
      <c r="CT27" s="1"/>
    </row>
    <row r="28" spans="1:98" ht="11.25" thickBot="1">
      <c r="A28" s="259"/>
      <c r="B28" s="24" t="s">
        <v>33</v>
      </c>
      <c r="C28" s="137">
        <v>0.028</v>
      </c>
      <c r="D28" s="138" t="s">
        <v>87</v>
      </c>
      <c r="E28" s="139">
        <v>0.001</v>
      </c>
      <c r="F28" s="140">
        <v>0.004</v>
      </c>
      <c r="G28" s="144">
        <v>0.028</v>
      </c>
      <c r="H28" s="138" t="s">
        <v>87</v>
      </c>
      <c r="I28" s="139">
        <v>0.001</v>
      </c>
      <c r="J28" s="140">
        <v>0.004</v>
      </c>
      <c r="K28" s="144">
        <v>0.032</v>
      </c>
      <c r="L28" s="139"/>
      <c r="M28" s="139">
        <v>0.001</v>
      </c>
      <c r="N28" s="140">
        <v>0.004</v>
      </c>
      <c r="O28" s="144">
        <v>0.057</v>
      </c>
      <c r="P28" s="139"/>
      <c r="Q28" s="140">
        <v>0.001</v>
      </c>
      <c r="R28" s="139">
        <v>0.004</v>
      </c>
      <c r="S28" s="52">
        <f>C28*0.0003</f>
        <v>8.4E-06</v>
      </c>
      <c r="T28" s="53">
        <f>G28*0.0003</f>
        <v>8.4E-06</v>
      </c>
      <c r="U28" s="53">
        <f>K28*0.0003</f>
        <v>9.6E-06</v>
      </c>
      <c r="V28" s="54">
        <f>O28*0.0003</f>
        <v>1.71E-05</v>
      </c>
      <c r="W28" s="89" t="s">
        <v>83</v>
      </c>
      <c r="CN28"/>
      <c r="CT28" s="1"/>
    </row>
    <row r="29" spans="1:98" ht="10.5" customHeight="1">
      <c r="A29" s="257" t="s">
        <v>68</v>
      </c>
      <c r="B29" s="25" t="s">
        <v>35</v>
      </c>
      <c r="C29" s="129">
        <v>0.012</v>
      </c>
      <c r="D29" s="130" t="s">
        <v>87</v>
      </c>
      <c r="E29" s="130">
        <v>0.0009</v>
      </c>
      <c r="F29" s="131">
        <v>0.003</v>
      </c>
      <c r="G29" s="142">
        <v>0.027</v>
      </c>
      <c r="H29" s="130" t="s">
        <v>87</v>
      </c>
      <c r="I29" s="130">
        <v>0.0009</v>
      </c>
      <c r="J29" s="131">
        <v>0.003</v>
      </c>
      <c r="K29" s="142">
        <v>0.011</v>
      </c>
      <c r="L29" s="130"/>
      <c r="M29" s="130">
        <v>0.0009</v>
      </c>
      <c r="N29" s="131">
        <v>0.003</v>
      </c>
      <c r="O29" s="146">
        <v>0.0071</v>
      </c>
      <c r="P29" s="130"/>
      <c r="Q29" s="131">
        <v>0.0009</v>
      </c>
      <c r="R29" s="158">
        <v>0.003</v>
      </c>
      <c r="S29" s="58">
        <f>C29*0.0003</f>
        <v>3.6E-06</v>
      </c>
      <c r="T29" s="59">
        <f>G29*0.0003</f>
        <v>8.099999999999999E-06</v>
      </c>
      <c r="U29" s="59">
        <f>K29*0.0003</f>
        <v>3.2999999999999993E-06</v>
      </c>
      <c r="V29" s="60">
        <f>O29*0.0003</f>
        <v>2.13E-06</v>
      </c>
      <c r="W29" s="83" t="s">
        <v>11</v>
      </c>
      <c r="CN29"/>
      <c r="CT29" s="1"/>
    </row>
    <row r="30" spans="1:98" ht="10.5">
      <c r="A30" s="258"/>
      <c r="B30" s="26" t="s">
        <v>36</v>
      </c>
      <c r="C30" s="151">
        <v>0.14</v>
      </c>
      <c r="D30" s="152" t="s">
        <v>87</v>
      </c>
      <c r="E30" s="152">
        <v>0.001</v>
      </c>
      <c r="F30" s="153">
        <v>0.003</v>
      </c>
      <c r="G30" s="156">
        <v>0.47</v>
      </c>
      <c r="H30" s="152" t="s">
        <v>87</v>
      </c>
      <c r="I30" s="152">
        <v>0.001</v>
      </c>
      <c r="J30" s="153">
        <v>0.003</v>
      </c>
      <c r="K30" s="156">
        <v>0.11</v>
      </c>
      <c r="L30" s="152"/>
      <c r="M30" s="152">
        <v>0.001</v>
      </c>
      <c r="N30" s="153">
        <v>0.003</v>
      </c>
      <c r="O30" s="156">
        <v>0.038</v>
      </c>
      <c r="P30" s="152"/>
      <c r="Q30" s="153">
        <v>0.001</v>
      </c>
      <c r="R30" s="152">
        <v>0.003</v>
      </c>
      <c r="S30" s="58">
        <f>C30*0.0001</f>
        <v>1.4000000000000001E-05</v>
      </c>
      <c r="T30" s="59">
        <f>G30*0.0001</f>
        <v>4.7E-05</v>
      </c>
      <c r="U30" s="59">
        <f>K30*0.0001</f>
        <v>1.1000000000000001E-05</v>
      </c>
      <c r="V30" s="60">
        <f>O30*0.0001</f>
        <v>3.8E-06</v>
      </c>
      <c r="W30" s="84" t="s">
        <v>11</v>
      </c>
      <c r="CN30"/>
      <c r="CT30" s="1"/>
    </row>
    <row r="31" spans="1:98" ht="10.5">
      <c r="A31" s="258"/>
      <c r="B31" s="25" t="s">
        <v>37</v>
      </c>
      <c r="C31" s="129">
        <v>0.015</v>
      </c>
      <c r="D31" s="130" t="s">
        <v>87</v>
      </c>
      <c r="E31" s="130">
        <v>0.001</v>
      </c>
      <c r="F31" s="131">
        <v>0.004</v>
      </c>
      <c r="G31" s="142">
        <v>0.03</v>
      </c>
      <c r="H31" s="130" t="s">
        <v>87</v>
      </c>
      <c r="I31" s="130">
        <v>0.001</v>
      </c>
      <c r="J31" s="131">
        <v>0.004</v>
      </c>
      <c r="K31" s="142">
        <v>0.013</v>
      </c>
      <c r="L31" s="130"/>
      <c r="M31" s="130">
        <v>0.001</v>
      </c>
      <c r="N31" s="131">
        <v>0.004</v>
      </c>
      <c r="O31" s="142">
        <v>0.008</v>
      </c>
      <c r="P31" s="130"/>
      <c r="Q31" s="131">
        <v>0.001</v>
      </c>
      <c r="R31" s="130">
        <v>0.004</v>
      </c>
      <c r="S31" s="48">
        <f>C31*0.1</f>
        <v>0.0015</v>
      </c>
      <c r="T31" s="50">
        <f>G31*0.1</f>
        <v>0.003</v>
      </c>
      <c r="U31" s="59">
        <f>K31*0.1</f>
        <v>0.0013</v>
      </c>
      <c r="V31" s="60">
        <f>O31*0.1</f>
        <v>0.0008</v>
      </c>
      <c r="W31" s="84" t="s">
        <v>11</v>
      </c>
      <c r="CN31"/>
      <c r="CT31" s="1"/>
    </row>
    <row r="32" spans="1:98" ht="10.5">
      <c r="A32" s="258"/>
      <c r="B32" s="25" t="s">
        <v>38</v>
      </c>
      <c r="C32" s="135">
        <v>0.002</v>
      </c>
      <c r="D32" s="133" t="s">
        <v>14</v>
      </c>
      <c r="E32" s="130">
        <v>0.0007</v>
      </c>
      <c r="F32" s="131">
        <v>0.0023</v>
      </c>
      <c r="G32" s="145">
        <v>0.004</v>
      </c>
      <c r="H32" s="133" t="s">
        <v>87</v>
      </c>
      <c r="I32" s="130">
        <v>0.0007</v>
      </c>
      <c r="J32" s="131">
        <v>0.0023</v>
      </c>
      <c r="K32" s="142">
        <v>0.0029</v>
      </c>
      <c r="L32" s="133"/>
      <c r="M32" s="130">
        <v>0.0007</v>
      </c>
      <c r="N32" s="131">
        <v>0.0023</v>
      </c>
      <c r="O32" s="142">
        <v>0.0027</v>
      </c>
      <c r="P32" s="133"/>
      <c r="Q32" s="131">
        <v>0.0007</v>
      </c>
      <c r="R32" s="130">
        <v>0.0023</v>
      </c>
      <c r="S32" s="58">
        <f>C32*0.03</f>
        <v>6E-05</v>
      </c>
      <c r="T32" s="59">
        <f>G32*0.03</f>
        <v>0.00012</v>
      </c>
      <c r="U32" s="59">
        <f>K32*0.03</f>
        <v>8.699999999999999E-05</v>
      </c>
      <c r="V32" s="60">
        <f>O32*0.03</f>
        <v>8.1E-05</v>
      </c>
      <c r="W32" s="84" t="s">
        <v>11</v>
      </c>
      <c r="CN32"/>
      <c r="CT32" s="1"/>
    </row>
    <row r="33" spans="1:98" ht="10.5">
      <c r="A33" s="258"/>
      <c r="B33" s="26" t="s">
        <v>39</v>
      </c>
      <c r="C33" s="151">
        <v>0.016</v>
      </c>
      <c r="D33" s="152" t="s">
        <v>87</v>
      </c>
      <c r="E33" s="152">
        <v>0.001</v>
      </c>
      <c r="F33" s="153">
        <v>0.004</v>
      </c>
      <c r="G33" s="156">
        <v>0.049</v>
      </c>
      <c r="H33" s="152" t="s">
        <v>87</v>
      </c>
      <c r="I33" s="152">
        <v>0.001</v>
      </c>
      <c r="J33" s="153">
        <v>0.004</v>
      </c>
      <c r="K33" s="156">
        <v>0.012</v>
      </c>
      <c r="L33" s="152"/>
      <c r="M33" s="152">
        <v>0.001</v>
      </c>
      <c r="N33" s="153">
        <v>0.004</v>
      </c>
      <c r="O33" s="156">
        <v>0.004</v>
      </c>
      <c r="P33" s="152"/>
      <c r="Q33" s="153">
        <v>0.001</v>
      </c>
      <c r="R33" s="152">
        <v>0.004</v>
      </c>
      <c r="S33" s="58">
        <f>C33*0.00003</f>
        <v>4.800000000000001E-07</v>
      </c>
      <c r="T33" s="59">
        <f aca="true" t="shared" si="0" ref="T33:T40">G33*0.00003</f>
        <v>1.4700000000000001E-06</v>
      </c>
      <c r="U33" s="59">
        <f>K33*0.00003</f>
        <v>3.6E-07</v>
      </c>
      <c r="V33" s="60">
        <f>O33*0.00003</f>
        <v>1.2000000000000002E-07</v>
      </c>
      <c r="W33" s="84" t="s">
        <v>11</v>
      </c>
      <c r="CN33"/>
      <c r="CT33" s="1"/>
    </row>
    <row r="34" spans="1:98" ht="10.5">
      <c r="A34" s="258"/>
      <c r="B34" s="25" t="s">
        <v>40</v>
      </c>
      <c r="C34" s="129">
        <v>0.65</v>
      </c>
      <c r="D34" s="130" t="s">
        <v>87</v>
      </c>
      <c r="E34" s="130">
        <v>0.002</v>
      </c>
      <c r="F34" s="131">
        <v>0.006</v>
      </c>
      <c r="G34" s="157">
        <v>2</v>
      </c>
      <c r="H34" s="130" t="s">
        <v>87</v>
      </c>
      <c r="I34" s="130">
        <v>0.002</v>
      </c>
      <c r="J34" s="131">
        <v>0.006</v>
      </c>
      <c r="K34" s="142">
        <v>0.51</v>
      </c>
      <c r="L34" s="130"/>
      <c r="M34" s="130">
        <v>0.002</v>
      </c>
      <c r="N34" s="131">
        <v>0.006</v>
      </c>
      <c r="O34" s="159">
        <v>0.11</v>
      </c>
      <c r="P34" s="130"/>
      <c r="Q34" s="131">
        <v>0.002</v>
      </c>
      <c r="R34" s="130">
        <v>0.006</v>
      </c>
      <c r="S34" s="58">
        <f aca="true" t="shared" si="1" ref="S34:S40">C34*0.00003</f>
        <v>1.95E-05</v>
      </c>
      <c r="T34" s="59">
        <f t="shared" si="0"/>
        <v>6E-05</v>
      </c>
      <c r="U34" s="59">
        <f aca="true" t="shared" si="2" ref="U34:U40">K34*0.00003</f>
        <v>1.53E-05</v>
      </c>
      <c r="V34" s="60">
        <f aca="true" t="shared" si="3" ref="V34:V40">O34*0.00003</f>
        <v>3.3E-06</v>
      </c>
      <c r="W34" s="85" t="s">
        <v>11</v>
      </c>
      <c r="CN34"/>
      <c r="CT34" s="1"/>
    </row>
    <row r="35" spans="1:98" ht="10.5">
      <c r="A35" s="258"/>
      <c r="B35" s="26" t="s">
        <v>41</v>
      </c>
      <c r="C35" s="151">
        <v>0.28</v>
      </c>
      <c r="D35" s="152" t="s">
        <v>87</v>
      </c>
      <c r="E35" s="152">
        <v>0.001</v>
      </c>
      <c r="F35" s="153">
        <v>0.004</v>
      </c>
      <c r="G35" s="156">
        <v>0.93</v>
      </c>
      <c r="H35" s="152" t="s">
        <v>87</v>
      </c>
      <c r="I35" s="152">
        <v>0.001</v>
      </c>
      <c r="J35" s="153">
        <v>0.004</v>
      </c>
      <c r="K35" s="156">
        <v>0.23</v>
      </c>
      <c r="L35" s="152"/>
      <c r="M35" s="152">
        <v>0.001</v>
      </c>
      <c r="N35" s="153">
        <v>0.004</v>
      </c>
      <c r="O35" s="156">
        <v>0.045</v>
      </c>
      <c r="P35" s="152"/>
      <c r="Q35" s="153">
        <v>0.001</v>
      </c>
      <c r="R35" s="152">
        <v>0.004</v>
      </c>
      <c r="S35" s="58">
        <f t="shared" si="1"/>
        <v>8.400000000000001E-06</v>
      </c>
      <c r="T35" s="59">
        <f t="shared" si="0"/>
        <v>2.79E-05</v>
      </c>
      <c r="U35" s="59">
        <f t="shared" si="2"/>
        <v>6.900000000000001E-06</v>
      </c>
      <c r="V35" s="60">
        <f t="shared" si="3"/>
        <v>1.35E-06</v>
      </c>
      <c r="W35" s="90" t="s">
        <v>83</v>
      </c>
      <c r="CN35"/>
      <c r="CT35" s="1"/>
    </row>
    <row r="36" spans="1:98" ht="10.5">
      <c r="A36" s="258"/>
      <c r="B36" s="25" t="s">
        <v>42</v>
      </c>
      <c r="C36" s="129">
        <v>0.028</v>
      </c>
      <c r="D36" s="130" t="s">
        <v>87</v>
      </c>
      <c r="E36" s="130">
        <v>0.0008</v>
      </c>
      <c r="F36" s="131">
        <v>0.0026</v>
      </c>
      <c r="G36" s="146">
        <v>0.08</v>
      </c>
      <c r="H36" s="130" t="s">
        <v>87</v>
      </c>
      <c r="I36" s="130">
        <v>0.0008</v>
      </c>
      <c r="J36" s="131">
        <v>0.0026</v>
      </c>
      <c r="K36" s="142">
        <v>0.022</v>
      </c>
      <c r="L36" s="130"/>
      <c r="M36" s="130">
        <v>0.0008</v>
      </c>
      <c r="N36" s="131">
        <v>0.0026</v>
      </c>
      <c r="O36" s="142">
        <v>0.0085</v>
      </c>
      <c r="P36" s="130"/>
      <c r="Q36" s="131">
        <v>0.0008</v>
      </c>
      <c r="R36" s="130">
        <v>0.0026</v>
      </c>
      <c r="S36" s="58">
        <f t="shared" si="1"/>
        <v>8.4E-07</v>
      </c>
      <c r="T36" s="59">
        <f t="shared" si="0"/>
        <v>2.4000000000000003E-06</v>
      </c>
      <c r="U36" s="59">
        <f t="shared" si="2"/>
        <v>6.599999999999999E-07</v>
      </c>
      <c r="V36" s="60">
        <f t="shared" si="3"/>
        <v>2.5500000000000005E-07</v>
      </c>
      <c r="W36" s="90" t="s">
        <v>83</v>
      </c>
      <c r="CN36"/>
      <c r="CT36" s="1"/>
    </row>
    <row r="37" spans="1:98" ht="10.5">
      <c r="A37" s="258"/>
      <c r="B37" s="25" t="s">
        <v>43</v>
      </c>
      <c r="C37" s="129">
        <v>0.021</v>
      </c>
      <c r="D37" s="130" t="s">
        <v>87</v>
      </c>
      <c r="E37" s="130">
        <v>0.0009</v>
      </c>
      <c r="F37" s="131">
        <v>0.0029</v>
      </c>
      <c r="G37" s="142">
        <v>0.058</v>
      </c>
      <c r="H37" s="130" t="s">
        <v>87</v>
      </c>
      <c r="I37" s="130">
        <v>0.0009</v>
      </c>
      <c r="J37" s="131">
        <v>0.0029</v>
      </c>
      <c r="K37" s="146">
        <v>0.017</v>
      </c>
      <c r="L37" s="130"/>
      <c r="M37" s="130">
        <v>0.0009</v>
      </c>
      <c r="N37" s="131">
        <v>0.0029</v>
      </c>
      <c r="O37" s="142">
        <v>0.0056</v>
      </c>
      <c r="P37" s="130"/>
      <c r="Q37" s="131">
        <v>0.0009</v>
      </c>
      <c r="R37" s="130">
        <v>0.0029</v>
      </c>
      <c r="S37" s="58">
        <f t="shared" si="1"/>
        <v>6.3E-07</v>
      </c>
      <c r="T37" s="59">
        <f t="shared" si="0"/>
        <v>1.74E-06</v>
      </c>
      <c r="U37" s="59">
        <f t="shared" si="2"/>
        <v>5.100000000000001E-07</v>
      </c>
      <c r="V37" s="60">
        <f t="shared" si="3"/>
        <v>1.68E-07</v>
      </c>
      <c r="W37" s="90" t="s">
        <v>83</v>
      </c>
      <c r="CN37"/>
      <c r="CT37" s="1"/>
    </row>
    <row r="38" spans="1:98" ht="10.5">
      <c r="A38" s="258"/>
      <c r="B38" s="25" t="s">
        <v>44</v>
      </c>
      <c r="C38" s="154">
        <v>0.045</v>
      </c>
      <c r="D38" s="130" t="s">
        <v>87</v>
      </c>
      <c r="E38" s="130">
        <v>0.001</v>
      </c>
      <c r="F38" s="131">
        <v>0.004</v>
      </c>
      <c r="G38" s="142">
        <v>0.12</v>
      </c>
      <c r="H38" s="130" t="s">
        <v>87</v>
      </c>
      <c r="I38" s="130">
        <v>0.001</v>
      </c>
      <c r="J38" s="131">
        <v>0.004</v>
      </c>
      <c r="K38" s="142">
        <v>0.036</v>
      </c>
      <c r="L38" s="130"/>
      <c r="M38" s="130">
        <v>0.001</v>
      </c>
      <c r="N38" s="131">
        <v>0.004</v>
      </c>
      <c r="O38" s="142">
        <v>0.013</v>
      </c>
      <c r="P38" s="130"/>
      <c r="Q38" s="131">
        <v>0.001</v>
      </c>
      <c r="R38" s="130">
        <v>0.004</v>
      </c>
      <c r="S38" s="48">
        <f t="shared" si="1"/>
        <v>1.35E-06</v>
      </c>
      <c r="T38" s="50">
        <f t="shared" si="0"/>
        <v>3.6E-06</v>
      </c>
      <c r="U38" s="50">
        <f t="shared" si="2"/>
        <v>1.08E-06</v>
      </c>
      <c r="V38" s="51">
        <f t="shared" si="3"/>
        <v>3.8999999999999997E-07</v>
      </c>
      <c r="W38" s="90" t="s">
        <v>83</v>
      </c>
      <c r="CN38"/>
      <c r="CT38" s="1"/>
    </row>
    <row r="39" spans="1:25" ht="10.5">
      <c r="A39" s="258"/>
      <c r="B39" s="25" t="s">
        <v>45</v>
      </c>
      <c r="C39" s="129">
        <v>0.012</v>
      </c>
      <c r="D39" s="130" t="s">
        <v>87</v>
      </c>
      <c r="E39" s="130">
        <v>0.0008</v>
      </c>
      <c r="F39" s="131">
        <v>0.0026</v>
      </c>
      <c r="G39" s="146">
        <v>0.03</v>
      </c>
      <c r="H39" s="130" t="s">
        <v>87</v>
      </c>
      <c r="I39" s="130">
        <v>0.0008</v>
      </c>
      <c r="J39" s="131">
        <v>0.0026</v>
      </c>
      <c r="K39" s="142">
        <v>0.011</v>
      </c>
      <c r="L39" s="130"/>
      <c r="M39" s="130">
        <v>0.0008</v>
      </c>
      <c r="N39" s="131">
        <v>0.0026</v>
      </c>
      <c r="O39" s="142">
        <v>0.0044</v>
      </c>
      <c r="P39" s="130"/>
      <c r="Q39" s="131">
        <v>0.0008</v>
      </c>
      <c r="R39" s="130">
        <v>0.0026</v>
      </c>
      <c r="S39" s="58">
        <f t="shared" si="1"/>
        <v>3.6E-07</v>
      </c>
      <c r="T39" s="59">
        <f t="shared" si="0"/>
        <v>9E-07</v>
      </c>
      <c r="U39" s="59">
        <f t="shared" si="2"/>
        <v>3.2999999999999996E-07</v>
      </c>
      <c r="V39" s="60">
        <f t="shared" si="3"/>
        <v>1.3200000000000002E-07</v>
      </c>
      <c r="W39" s="90" t="s">
        <v>83</v>
      </c>
      <c r="Y39" s="40"/>
    </row>
    <row r="40" spans="1:25" ht="11.25" thickBot="1">
      <c r="A40" s="259"/>
      <c r="B40" s="25" t="s">
        <v>46</v>
      </c>
      <c r="C40" s="155">
        <v>0.005</v>
      </c>
      <c r="D40" s="133" t="s">
        <v>87</v>
      </c>
      <c r="E40" s="130">
        <v>0.001</v>
      </c>
      <c r="F40" s="140">
        <v>0.004</v>
      </c>
      <c r="G40" s="236">
        <v>0.01</v>
      </c>
      <c r="H40" s="133" t="s">
        <v>87</v>
      </c>
      <c r="I40" s="130">
        <v>0.001</v>
      </c>
      <c r="J40" s="140">
        <v>0.004</v>
      </c>
      <c r="K40" s="142">
        <v>0.006</v>
      </c>
      <c r="L40" s="130"/>
      <c r="M40" s="130">
        <v>0.001</v>
      </c>
      <c r="N40" s="140">
        <v>0.004</v>
      </c>
      <c r="O40" s="142">
        <v>0.005</v>
      </c>
      <c r="P40" s="130"/>
      <c r="Q40" s="140">
        <v>0.001</v>
      </c>
      <c r="R40" s="130">
        <v>0.004</v>
      </c>
      <c r="S40" s="61">
        <f t="shared" si="1"/>
        <v>1.5000000000000002E-07</v>
      </c>
      <c r="T40" s="62">
        <f t="shared" si="0"/>
        <v>3.0000000000000004E-07</v>
      </c>
      <c r="U40" s="62">
        <f t="shared" si="2"/>
        <v>1.8E-07</v>
      </c>
      <c r="V40" s="63">
        <f t="shared" si="3"/>
        <v>1.5000000000000002E-07</v>
      </c>
      <c r="W40" s="89" t="s">
        <v>83</v>
      </c>
      <c r="Y40" s="40"/>
    </row>
    <row r="41" spans="1:25" ht="10.5" customHeight="1">
      <c r="A41" s="260" t="s">
        <v>69</v>
      </c>
      <c r="B41" s="27" t="s">
        <v>70</v>
      </c>
      <c r="C41" s="239">
        <v>0.3</v>
      </c>
      <c r="D41" s="91" t="s">
        <v>11</v>
      </c>
      <c r="E41" s="91" t="s">
        <v>11</v>
      </c>
      <c r="F41" s="83" t="s">
        <v>11</v>
      </c>
      <c r="G41" s="168">
        <v>0.3</v>
      </c>
      <c r="H41" s="91" t="s">
        <v>11</v>
      </c>
      <c r="I41" s="91" t="s">
        <v>11</v>
      </c>
      <c r="J41" s="83" t="s">
        <v>11</v>
      </c>
      <c r="K41" s="161">
        <v>0.15</v>
      </c>
      <c r="L41" s="91" t="s">
        <v>11</v>
      </c>
      <c r="M41" s="91" t="s">
        <v>11</v>
      </c>
      <c r="N41" s="92" t="s">
        <v>11</v>
      </c>
      <c r="O41" s="160">
        <v>0.24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  <c r="Y41" s="40"/>
    </row>
    <row r="42" spans="1:25" ht="10.5">
      <c r="A42" s="261"/>
      <c r="B42" s="28" t="s">
        <v>71</v>
      </c>
      <c r="C42" s="129">
        <v>0.065</v>
      </c>
      <c r="D42" s="93" t="s">
        <v>11</v>
      </c>
      <c r="E42" s="93" t="s">
        <v>11</v>
      </c>
      <c r="F42" s="84" t="s">
        <v>11</v>
      </c>
      <c r="G42" s="162">
        <v>0.077</v>
      </c>
      <c r="H42" s="93" t="s">
        <v>11</v>
      </c>
      <c r="I42" s="93" t="s">
        <v>11</v>
      </c>
      <c r="J42" s="84" t="s">
        <v>11</v>
      </c>
      <c r="K42" s="163">
        <v>0.081</v>
      </c>
      <c r="L42" s="93" t="s">
        <v>11</v>
      </c>
      <c r="M42" s="93" t="s">
        <v>11</v>
      </c>
      <c r="N42" s="94" t="s">
        <v>11</v>
      </c>
      <c r="O42" s="162">
        <v>0.23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  <c r="Y42" s="40"/>
    </row>
    <row r="43" spans="1:25" ht="10.5">
      <c r="A43" s="261"/>
      <c r="B43" s="25" t="s">
        <v>72</v>
      </c>
      <c r="C43" s="129">
        <v>0.063</v>
      </c>
      <c r="D43" s="93" t="s">
        <v>11</v>
      </c>
      <c r="E43" s="93" t="s">
        <v>11</v>
      </c>
      <c r="F43" s="84" t="s">
        <v>11</v>
      </c>
      <c r="G43" s="162">
        <v>0.078</v>
      </c>
      <c r="H43" s="93" t="s">
        <v>11</v>
      </c>
      <c r="I43" s="93" t="s">
        <v>11</v>
      </c>
      <c r="J43" s="84" t="s">
        <v>11</v>
      </c>
      <c r="K43" s="241">
        <v>0.094</v>
      </c>
      <c r="L43" s="93" t="s">
        <v>11</v>
      </c>
      <c r="M43" s="93" t="s">
        <v>11</v>
      </c>
      <c r="N43" s="94" t="s">
        <v>11</v>
      </c>
      <c r="O43" s="162">
        <v>0.25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  <c r="Y43" s="40"/>
    </row>
    <row r="44" spans="1:25" ht="10.5">
      <c r="A44" s="261"/>
      <c r="B44" s="28" t="s">
        <v>73</v>
      </c>
      <c r="C44" s="129">
        <v>0.055</v>
      </c>
      <c r="D44" s="93" t="s">
        <v>11</v>
      </c>
      <c r="E44" s="93" t="s">
        <v>11</v>
      </c>
      <c r="F44" s="84" t="s">
        <v>11</v>
      </c>
      <c r="G44" s="162">
        <v>0.062</v>
      </c>
      <c r="H44" s="93" t="s">
        <v>11</v>
      </c>
      <c r="I44" s="93" t="s">
        <v>11</v>
      </c>
      <c r="J44" s="84" t="s">
        <v>11</v>
      </c>
      <c r="K44" s="163">
        <v>0.16</v>
      </c>
      <c r="L44" s="93" t="s">
        <v>11</v>
      </c>
      <c r="M44" s="93" t="s">
        <v>11</v>
      </c>
      <c r="N44" s="94" t="s">
        <v>11</v>
      </c>
      <c r="O44" s="162">
        <v>0.18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  <c r="Y44" s="40"/>
    </row>
    <row r="45" spans="1:25" s="30" customFormat="1" ht="10.5">
      <c r="A45" s="261"/>
      <c r="B45" s="29" t="s">
        <v>51</v>
      </c>
      <c r="C45" s="164">
        <v>0.12</v>
      </c>
      <c r="D45" s="93" t="s">
        <v>11</v>
      </c>
      <c r="E45" s="93" t="s">
        <v>11</v>
      </c>
      <c r="F45" s="84" t="s">
        <v>11</v>
      </c>
      <c r="G45" s="165">
        <v>0.11</v>
      </c>
      <c r="H45" s="93" t="s">
        <v>11</v>
      </c>
      <c r="I45" s="93" t="s">
        <v>11</v>
      </c>
      <c r="J45" s="84" t="s">
        <v>11</v>
      </c>
      <c r="K45" s="166">
        <v>0.54</v>
      </c>
      <c r="L45" s="93" t="s">
        <v>11</v>
      </c>
      <c r="M45" s="93" t="s">
        <v>11</v>
      </c>
      <c r="N45" s="94" t="s">
        <v>11</v>
      </c>
      <c r="O45" s="165">
        <v>0.15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  <c r="Y45" s="114"/>
    </row>
    <row r="46" spans="1:25" s="30" customFormat="1" ht="11.25" thickBot="1">
      <c r="A46" s="262"/>
      <c r="B46" s="31" t="s">
        <v>74</v>
      </c>
      <c r="C46" s="240">
        <v>0.6</v>
      </c>
      <c r="D46" s="95" t="s">
        <v>11</v>
      </c>
      <c r="E46" s="95" t="s">
        <v>11</v>
      </c>
      <c r="F46" s="97" t="s">
        <v>11</v>
      </c>
      <c r="G46" s="167">
        <v>0.63</v>
      </c>
      <c r="H46" s="95" t="s">
        <v>11</v>
      </c>
      <c r="I46" s="95" t="s">
        <v>11</v>
      </c>
      <c r="J46" s="97" t="s">
        <v>11</v>
      </c>
      <c r="K46" s="242">
        <v>1</v>
      </c>
      <c r="L46" s="95" t="s">
        <v>11</v>
      </c>
      <c r="M46" s="95" t="s">
        <v>11</v>
      </c>
      <c r="N46" s="96" t="s">
        <v>11</v>
      </c>
      <c r="O46" s="167">
        <v>1.1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  <c r="Y46" s="114"/>
    </row>
    <row r="47" spans="1:25" ht="10.5" customHeight="1">
      <c r="A47" s="269" t="s">
        <v>75</v>
      </c>
      <c r="B47" s="22" t="s">
        <v>76</v>
      </c>
      <c r="C47" s="235">
        <v>0.3</v>
      </c>
      <c r="D47" s="91" t="s">
        <v>11</v>
      </c>
      <c r="E47" s="91" t="s">
        <v>11</v>
      </c>
      <c r="F47" s="83" t="s">
        <v>11</v>
      </c>
      <c r="G47" s="160">
        <v>0.39</v>
      </c>
      <c r="H47" s="91" t="s">
        <v>11</v>
      </c>
      <c r="I47" s="91" t="s">
        <v>11</v>
      </c>
      <c r="J47" s="83" t="s">
        <v>11</v>
      </c>
      <c r="K47" s="161">
        <v>0.28</v>
      </c>
      <c r="L47" s="91" t="s">
        <v>11</v>
      </c>
      <c r="M47" s="91" t="s">
        <v>11</v>
      </c>
      <c r="N47" s="92" t="s">
        <v>11</v>
      </c>
      <c r="O47" s="168">
        <v>0.31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  <c r="Y47" s="40"/>
    </row>
    <row r="48" spans="1:25" ht="10.5">
      <c r="A48" s="270"/>
      <c r="B48" s="25" t="s">
        <v>77</v>
      </c>
      <c r="C48" s="169">
        <v>0.16</v>
      </c>
      <c r="D48" s="93" t="s">
        <v>11</v>
      </c>
      <c r="E48" s="93" t="s">
        <v>11</v>
      </c>
      <c r="F48" s="84" t="s">
        <v>11</v>
      </c>
      <c r="G48" s="159">
        <v>0.2</v>
      </c>
      <c r="H48" s="93" t="s">
        <v>11</v>
      </c>
      <c r="I48" s="93" t="s">
        <v>11</v>
      </c>
      <c r="J48" s="84" t="s">
        <v>11</v>
      </c>
      <c r="K48" s="163">
        <v>0.18</v>
      </c>
      <c r="L48" s="93" t="s">
        <v>11</v>
      </c>
      <c r="M48" s="93" t="s">
        <v>11</v>
      </c>
      <c r="N48" s="94" t="s">
        <v>11</v>
      </c>
      <c r="O48" s="162">
        <v>0.19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  <c r="Y48" s="40"/>
    </row>
    <row r="49" spans="1:25" ht="10.5">
      <c r="A49" s="270"/>
      <c r="B49" s="28" t="s">
        <v>78</v>
      </c>
      <c r="C49" s="132">
        <v>0.097</v>
      </c>
      <c r="D49" s="93" t="s">
        <v>11</v>
      </c>
      <c r="E49" s="93" t="s">
        <v>11</v>
      </c>
      <c r="F49" s="84" t="s">
        <v>11</v>
      </c>
      <c r="G49" s="162">
        <v>0.12</v>
      </c>
      <c r="H49" s="93" t="s">
        <v>11</v>
      </c>
      <c r="I49" s="93" t="s">
        <v>11</v>
      </c>
      <c r="J49" s="84" t="s">
        <v>11</v>
      </c>
      <c r="K49" s="163">
        <v>0.11</v>
      </c>
      <c r="L49" s="93" t="s">
        <v>11</v>
      </c>
      <c r="M49" s="93" t="s">
        <v>11</v>
      </c>
      <c r="N49" s="94" t="s">
        <v>11</v>
      </c>
      <c r="O49" s="162">
        <v>0.15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  <c r="Y49" s="40"/>
    </row>
    <row r="50" spans="1:25" ht="10.5">
      <c r="A50" s="270"/>
      <c r="B50" s="28" t="s">
        <v>79</v>
      </c>
      <c r="C50" s="154">
        <v>0.05</v>
      </c>
      <c r="D50" s="93" t="s">
        <v>11</v>
      </c>
      <c r="E50" s="93" t="s">
        <v>11</v>
      </c>
      <c r="F50" s="84" t="s">
        <v>11</v>
      </c>
      <c r="G50" s="162">
        <v>0.059</v>
      </c>
      <c r="H50" s="93" t="s">
        <v>11</v>
      </c>
      <c r="I50" s="93" t="s">
        <v>11</v>
      </c>
      <c r="J50" s="84" t="s">
        <v>11</v>
      </c>
      <c r="K50" s="163">
        <v>0.069</v>
      </c>
      <c r="L50" s="93" t="s">
        <v>11</v>
      </c>
      <c r="M50" s="93" t="s">
        <v>11</v>
      </c>
      <c r="N50" s="94" t="s">
        <v>11</v>
      </c>
      <c r="O50" s="146">
        <v>0.093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  <c r="Y50" s="40"/>
    </row>
    <row r="51" spans="1:25" s="30" customFormat="1" ht="10.5">
      <c r="A51" s="270"/>
      <c r="B51" s="32" t="s">
        <v>57</v>
      </c>
      <c r="C51" s="170">
        <v>0.028</v>
      </c>
      <c r="D51" s="98" t="s">
        <v>11</v>
      </c>
      <c r="E51" s="98" t="s">
        <v>11</v>
      </c>
      <c r="F51" s="88" t="s">
        <v>11</v>
      </c>
      <c r="G51" s="171">
        <v>0.028</v>
      </c>
      <c r="H51" s="98" t="s">
        <v>11</v>
      </c>
      <c r="I51" s="98" t="s">
        <v>11</v>
      </c>
      <c r="J51" s="88" t="s">
        <v>11</v>
      </c>
      <c r="K51" s="172">
        <v>0.032</v>
      </c>
      <c r="L51" s="98" t="s">
        <v>11</v>
      </c>
      <c r="M51" s="98" t="s">
        <v>11</v>
      </c>
      <c r="N51" s="99" t="s">
        <v>11</v>
      </c>
      <c r="O51" s="171">
        <v>0.057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  <c r="Y51" s="114"/>
    </row>
    <row r="52" spans="1:25" s="30" customFormat="1" ht="11.25" thickBot="1">
      <c r="A52" s="271"/>
      <c r="B52" s="33" t="s">
        <v>80</v>
      </c>
      <c r="C52" s="173">
        <v>0.64</v>
      </c>
      <c r="D52" s="100" t="s">
        <v>11</v>
      </c>
      <c r="E52" s="100" t="s">
        <v>11</v>
      </c>
      <c r="F52" s="102" t="s">
        <v>11</v>
      </c>
      <c r="G52" s="243">
        <v>0.8</v>
      </c>
      <c r="H52" s="100" t="s">
        <v>11</v>
      </c>
      <c r="I52" s="100" t="s">
        <v>11</v>
      </c>
      <c r="J52" s="102" t="s">
        <v>11</v>
      </c>
      <c r="K52" s="174">
        <v>0.67</v>
      </c>
      <c r="L52" s="100" t="s">
        <v>11</v>
      </c>
      <c r="M52" s="100" t="s">
        <v>11</v>
      </c>
      <c r="N52" s="101" t="s">
        <v>11</v>
      </c>
      <c r="O52" s="243">
        <v>0.8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  <c r="Y52" s="114"/>
    </row>
    <row r="53" spans="1:235" ht="10.5">
      <c r="A53" s="248" t="s">
        <v>85</v>
      </c>
      <c r="B53" s="249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81</v>
      </c>
      <c r="P53" s="104" t="s">
        <v>11</v>
      </c>
      <c r="Q53" s="104" t="s">
        <v>11</v>
      </c>
      <c r="R53" s="107" t="s">
        <v>11</v>
      </c>
      <c r="S53" s="49">
        <f>SUM(S11:S40)</f>
        <v>0.01162671</v>
      </c>
      <c r="T53" s="81">
        <f>SUM(T11:T40)</f>
        <v>0.015051809999999999</v>
      </c>
      <c r="U53" s="81">
        <f>SUM(U11:U40)</f>
        <v>0.014609220000000001</v>
      </c>
      <c r="V53" s="82">
        <f>SUM(V11:V40)</f>
        <v>0.023214895000000003</v>
      </c>
      <c r="W53" s="108" t="s">
        <v>83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5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</row>
    <row r="54" spans="1:235" ht="11.25" thickBot="1">
      <c r="A54" s="250" t="s">
        <v>58</v>
      </c>
      <c r="B54" s="251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75">
        <v>0.012</v>
      </c>
      <c r="T54" s="176">
        <v>0.015</v>
      </c>
      <c r="U54" s="177">
        <v>0.015</v>
      </c>
      <c r="V54" s="178">
        <v>0.023</v>
      </c>
      <c r="W54" s="179">
        <f>AVERAGE(S54:V54)</f>
        <v>0.01625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5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</row>
    <row r="55" spans="1:235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5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</row>
    <row r="56" spans="2:235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5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2:97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</row>
    <row r="58" spans="1:23" ht="10.5">
      <c r="A58" s="272" t="s">
        <v>0</v>
      </c>
      <c r="B58" s="273"/>
      <c r="C58" s="117" t="s">
        <v>86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/>
      <c r="T58" s="119"/>
      <c r="U58" s="119"/>
      <c r="V58" s="119"/>
      <c r="W58" s="120"/>
    </row>
    <row r="59" spans="1:23" ht="11.25" thickBot="1">
      <c r="A59" s="255" t="s">
        <v>1</v>
      </c>
      <c r="B59" s="263"/>
      <c r="C59" s="121" t="s">
        <v>88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  <c r="R59" s="123"/>
      <c r="S59" s="124"/>
      <c r="T59" s="124"/>
      <c r="U59" s="124"/>
      <c r="V59" s="124"/>
      <c r="W59" s="125"/>
    </row>
    <row r="60" spans="1:23" ht="21" customHeight="1">
      <c r="A60" s="248" t="s">
        <v>2</v>
      </c>
      <c r="B60" s="249"/>
      <c r="C60" s="264" t="s">
        <v>92</v>
      </c>
      <c r="D60" s="253"/>
      <c r="E60" s="253"/>
      <c r="F60" s="253"/>
      <c r="G60" s="265" t="s">
        <v>93</v>
      </c>
      <c r="H60" s="266"/>
      <c r="I60" s="266"/>
      <c r="J60" s="267"/>
      <c r="K60" s="268" t="s">
        <v>94</v>
      </c>
      <c r="L60" s="253"/>
      <c r="M60" s="253"/>
      <c r="N60" s="253"/>
      <c r="O60" s="252" t="s">
        <v>95</v>
      </c>
      <c r="P60" s="253"/>
      <c r="Q60" s="253"/>
      <c r="R60" s="254"/>
      <c r="S60" s="5" t="s">
        <v>3</v>
      </c>
      <c r="T60" s="6" t="s">
        <v>4</v>
      </c>
      <c r="U60" s="6" t="s">
        <v>5</v>
      </c>
      <c r="V60" s="7" t="s">
        <v>6</v>
      </c>
      <c r="W60" s="45" t="s">
        <v>82</v>
      </c>
    </row>
    <row r="61" spans="1:23" ht="24.75" customHeight="1" thickBot="1">
      <c r="A61" s="255" t="s">
        <v>7</v>
      </c>
      <c r="B61" s="256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98" ht="10.5" customHeight="1">
      <c r="A62" s="257" t="s">
        <v>61</v>
      </c>
      <c r="B62" s="18" t="s">
        <v>10</v>
      </c>
      <c r="C62" s="182">
        <v>0.26</v>
      </c>
      <c r="D62" s="127" t="s">
        <v>87</v>
      </c>
      <c r="E62" s="194">
        <v>0.0007</v>
      </c>
      <c r="F62" s="195">
        <v>0.0022</v>
      </c>
      <c r="G62" s="196">
        <v>0.26</v>
      </c>
      <c r="H62" s="127" t="s">
        <v>87</v>
      </c>
      <c r="I62" s="194">
        <v>0.0007</v>
      </c>
      <c r="J62" s="195">
        <v>0.0022</v>
      </c>
      <c r="K62" s="196">
        <v>0.13</v>
      </c>
      <c r="L62" s="127"/>
      <c r="M62" s="194">
        <v>0.0007</v>
      </c>
      <c r="N62" s="195">
        <v>0.0022</v>
      </c>
      <c r="O62" s="196">
        <v>0.054</v>
      </c>
      <c r="P62" s="127"/>
      <c r="Q62" s="195">
        <v>0.0007</v>
      </c>
      <c r="R62" s="194">
        <v>0.0022</v>
      </c>
      <c r="S62" s="55" t="s">
        <v>11</v>
      </c>
      <c r="T62" s="56" t="s">
        <v>11</v>
      </c>
      <c r="U62" s="56" t="s">
        <v>11</v>
      </c>
      <c r="V62" s="57" t="s">
        <v>11</v>
      </c>
      <c r="W62" s="83" t="s">
        <v>11</v>
      </c>
      <c r="CN62"/>
      <c r="CT62" s="1"/>
    </row>
    <row r="63" spans="1:98" ht="10.5">
      <c r="A63" s="258"/>
      <c r="B63" s="19" t="s">
        <v>12</v>
      </c>
      <c r="C63" s="183">
        <v>0.089</v>
      </c>
      <c r="D63" s="130" t="s">
        <v>87</v>
      </c>
      <c r="E63" s="197">
        <v>0.0006</v>
      </c>
      <c r="F63" s="198">
        <v>0.0021</v>
      </c>
      <c r="G63" s="199">
        <v>0.088</v>
      </c>
      <c r="H63" s="130" t="s">
        <v>87</v>
      </c>
      <c r="I63" s="197">
        <v>0.0006</v>
      </c>
      <c r="J63" s="198">
        <v>0.0021</v>
      </c>
      <c r="K63" s="199">
        <v>0.058</v>
      </c>
      <c r="L63" s="130"/>
      <c r="M63" s="197">
        <v>0.0006</v>
      </c>
      <c r="N63" s="198">
        <v>0.0021</v>
      </c>
      <c r="O63" s="208">
        <v>0.03</v>
      </c>
      <c r="P63" s="130"/>
      <c r="Q63" s="198">
        <v>0.0006</v>
      </c>
      <c r="R63" s="197">
        <v>0.0021</v>
      </c>
      <c r="S63" s="67" t="s">
        <v>11</v>
      </c>
      <c r="T63" s="68" t="s">
        <v>11</v>
      </c>
      <c r="U63" s="68" t="s">
        <v>11</v>
      </c>
      <c r="V63" s="69" t="s">
        <v>11</v>
      </c>
      <c r="W63" s="84" t="s">
        <v>11</v>
      </c>
      <c r="CN63"/>
      <c r="CT63" s="1"/>
    </row>
    <row r="64" spans="1:98" ht="10.5">
      <c r="A64" s="258"/>
      <c r="B64" s="20" t="s">
        <v>13</v>
      </c>
      <c r="C64" s="184">
        <v>0.0003</v>
      </c>
      <c r="D64" s="136" t="s">
        <v>15</v>
      </c>
      <c r="E64" s="200">
        <v>0.0006</v>
      </c>
      <c r="F64" s="201">
        <v>0.0019</v>
      </c>
      <c r="G64" s="202">
        <v>0.0003</v>
      </c>
      <c r="H64" s="133" t="s">
        <v>15</v>
      </c>
      <c r="I64" s="200">
        <v>0.0006</v>
      </c>
      <c r="J64" s="201">
        <v>0.0019</v>
      </c>
      <c r="K64" s="199">
        <v>0.0008</v>
      </c>
      <c r="L64" s="181" t="s">
        <v>14</v>
      </c>
      <c r="M64" s="200">
        <v>0.0006</v>
      </c>
      <c r="N64" s="201">
        <v>0.0019</v>
      </c>
      <c r="O64" s="199">
        <v>0.0007</v>
      </c>
      <c r="P64" s="133" t="s">
        <v>14</v>
      </c>
      <c r="Q64" s="200">
        <v>0.0006</v>
      </c>
      <c r="R64" s="230">
        <v>0.0019</v>
      </c>
      <c r="S64" s="48">
        <f>C64</f>
        <v>0.0003</v>
      </c>
      <c r="T64" s="50">
        <f>G64</f>
        <v>0.0003</v>
      </c>
      <c r="U64" s="50">
        <f>K64</f>
        <v>0.0008</v>
      </c>
      <c r="V64" s="51">
        <f>O64</f>
        <v>0.0007</v>
      </c>
      <c r="W64" s="84" t="s">
        <v>11</v>
      </c>
      <c r="CN64"/>
      <c r="CT64" s="1"/>
    </row>
    <row r="65" spans="1:98" ht="10.5">
      <c r="A65" s="258"/>
      <c r="B65" s="20" t="s">
        <v>16</v>
      </c>
      <c r="C65" s="185">
        <v>0.0019</v>
      </c>
      <c r="D65" s="133" t="s">
        <v>87</v>
      </c>
      <c r="E65" s="197">
        <v>0.0004</v>
      </c>
      <c r="F65" s="198">
        <v>0.0014</v>
      </c>
      <c r="G65" s="199">
        <v>0.0034</v>
      </c>
      <c r="H65" s="133" t="s">
        <v>87</v>
      </c>
      <c r="I65" s="197">
        <v>0.0004</v>
      </c>
      <c r="J65" s="198">
        <v>0.0014</v>
      </c>
      <c r="K65" s="199">
        <v>0.0033</v>
      </c>
      <c r="L65" s="133"/>
      <c r="M65" s="197">
        <v>0.0004</v>
      </c>
      <c r="N65" s="198">
        <v>0.0014</v>
      </c>
      <c r="O65" s="199">
        <v>0.0034</v>
      </c>
      <c r="P65" s="133"/>
      <c r="Q65" s="198">
        <v>0.0004</v>
      </c>
      <c r="R65" s="197">
        <v>0.0014</v>
      </c>
      <c r="S65" s="48">
        <f>C65</f>
        <v>0.0019</v>
      </c>
      <c r="T65" s="50">
        <f>G65</f>
        <v>0.0034</v>
      </c>
      <c r="U65" s="50">
        <f>K65</f>
        <v>0.0033</v>
      </c>
      <c r="V65" s="51">
        <f>O65</f>
        <v>0.0034</v>
      </c>
      <c r="W65" s="84" t="s">
        <v>11</v>
      </c>
      <c r="CN65"/>
      <c r="CT65" s="1"/>
    </row>
    <row r="66" spans="1:98" ht="10.5">
      <c r="A66" s="258"/>
      <c r="B66" s="19" t="s">
        <v>17</v>
      </c>
      <c r="C66" s="183">
        <v>0.002</v>
      </c>
      <c r="D66" s="136" t="s">
        <v>14</v>
      </c>
      <c r="E66" s="197">
        <v>0.001</v>
      </c>
      <c r="F66" s="198">
        <v>0.005</v>
      </c>
      <c r="G66" s="199">
        <v>0.002</v>
      </c>
      <c r="H66" s="133" t="s">
        <v>14</v>
      </c>
      <c r="I66" s="197">
        <v>0.001</v>
      </c>
      <c r="J66" s="198">
        <v>0.005</v>
      </c>
      <c r="K66" s="199">
        <v>0.003</v>
      </c>
      <c r="L66" s="133" t="s">
        <v>14</v>
      </c>
      <c r="M66" s="197">
        <v>0.001</v>
      </c>
      <c r="N66" s="198">
        <v>0.005</v>
      </c>
      <c r="O66" s="199">
        <v>0.003</v>
      </c>
      <c r="P66" s="133" t="s">
        <v>14</v>
      </c>
      <c r="Q66" s="198">
        <v>0.001</v>
      </c>
      <c r="R66" s="197">
        <v>0.005</v>
      </c>
      <c r="S66" s="48">
        <f>C66*0.1</f>
        <v>0.0002</v>
      </c>
      <c r="T66" s="50">
        <f>G66*0.1</f>
        <v>0.0002</v>
      </c>
      <c r="U66" s="50">
        <f>K66*0.1</f>
        <v>0.00030000000000000003</v>
      </c>
      <c r="V66" s="51">
        <f>O66*0.1</f>
        <v>0.00030000000000000003</v>
      </c>
      <c r="W66" s="84" t="s">
        <v>11</v>
      </c>
      <c r="CN66"/>
      <c r="CT66" s="1"/>
    </row>
    <row r="67" spans="1:98" ht="10.5">
      <c r="A67" s="258"/>
      <c r="B67" s="19" t="s">
        <v>18</v>
      </c>
      <c r="C67" s="183">
        <v>0.004</v>
      </c>
      <c r="D67" s="133" t="s">
        <v>14</v>
      </c>
      <c r="E67" s="197">
        <v>0.002</v>
      </c>
      <c r="F67" s="198">
        <v>0.006</v>
      </c>
      <c r="G67" s="199">
        <v>0.005</v>
      </c>
      <c r="H67" s="133" t="s">
        <v>14</v>
      </c>
      <c r="I67" s="197">
        <v>0.002</v>
      </c>
      <c r="J67" s="198">
        <v>0.006</v>
      </c>
      <c r="K67" s="199">
        <v>0.005</v>
      </c>
      <c r="L67" s="133" t="s">
        <v>14</v>
      </c>
      <c r="M67" s="197">
        <v>0.002</v>
      </c>
      <c r="N67" s="198">
        <v>0.006</v>
      </c>
      <c r="O67" s="199">
        <v>0.005</v>
      </c>
      <c r="P67" s="133" t="s">
        <v>14</v>
      </c>
      <c r="Q67" s="198">
        <v>0.002</v>
      </c>
      <c r="R67" s="197">
        <v>0.006</v>
      </c>
      <c r="S67" s="48">
        <f>C67*0.1</f>
        <v>0.0004</v>
      </c>
      <c r="T67" s="50">
        <f>G67*0.1</f>
        <v>0.0005</v>
      </c>
      <c r="U67" s="50">
        <f>K67*0.1</f>
        <v>0.0005</v>
      </c>
      <c r="V67" s="51">
        <f>O67*0.1</f>
        <v>0.0005</v>
      </c>
      <c r="W67" s="85" t="s">
        <v>11</v>
      </c>
      <c r="CN67"/>
      <c r="CT67" s="1"/>
    </row>
    <row r="68" spans="1:98" ht="10.5">
      <c r="A68" s="258"/>
      <c r="B68" s="20" t="s">
        <v>19</v>
      </c>
      <c r="C68" s="183">
        <v>0.0033</v>
      </c>
      <c r="D68" s="133" t="s">
        <v>87</v>
      </c>
      <c r="E68" s="197">
        <v>0.0007</v>
      </c>
      <c r="F68" s="198">
        <v>0.0024</v>
      </c>
      <c r="G68" s="203">
        <v>0.004</v>
      </c>
      <c r="H68" s="133" t="s">
        <v>87</v>
      </c>
      <c r="I68" s="197">
        <v>0.0007</v>
      </c>
      <c r="J68" s="198">
        <v>0.0024</v>
      </c>
      <c r="K68" s="199">
        <v>0.0048</v>
      </c>
      <c r="L68" s="133"/>
      <c r="M68" s="197">
        <v>0.0007</v>
      </c>
      <c r="N68" s="198">
        <v>0.0024</v>
      </c>
      <c r="O68" s="199">
        <v>0.0044</v>
      </c>
      <c r="P68" s="133"/>
      <c r="Q68" s="198">
        <v>0.0007</v>
      </c>
      <c r="R68" s="197">
        <v>0.0024</v>
      </c>
      <c r="S68" s="48">
        <f>C68*0.1</f>
        <v>0.00033</v>
      </c>
      <c r="T68" s="50">
        <f>G68*0.1</f>
        <v>0.0004</v>
      </c>
      <c r="U68" s="50">
        <f>K68*0.1</f>
        <v>0.00047999999999999996</v>
      </c>
      <c r="V68" s="51">
        <f>O68*0.1</f>
        <v>0.00044000000000000007</v>
      </c>
      <c r="W68" s="86" t="s">
        <v>81</v>
      </c>
      <c r="CN68"/>
      <c r="CT68" s="1"/>
    </row>
    <row r="69" spans="1:98" ht="10.5">
      <c r="A69" s="258"/>
      <c r="B69" s="19" t="s">
        <v>20</v>
      </c>
      <c r="C69" s="183">
        <v>0.033</v>
      </c>
      <c r="D69" s="130" t="s">
        <v>87</v>
      </c>
      <c r="E69" s="197">
        <v>0.001</v>
      </c>
      <c r="F69" s="198">
        <v>0.004</v>
      </c>
      <c r="G69" s="199">
        <v>0.032</v>
      </c>
      <c r="H69" s="130" t="s">
        <v>87</v>
      </c>
      <c r="I69" s="197">
        <v>0.001</v>
      </c>
      <c r="J69" s="198">
        <v>0.004</v>
      </c>
      <c r="K69" s="199">
        <v>0.049</v>
      </c>
      <c r="L69" s="130"/>
      <c r="M69" s="197">
        <v>0.001</v>
      </c>
      <c r="N69" s="198">
        <v>0.004</v>
      </c>
      <c r="O69" s="199">
        <v>0.027</v>
      </c>
      <c r="P69" s="130"/>
      <c r="Q69" s="198">
        <v>0.001</v>
      </c>
      <c r="R69" s="197">
        <v>0.004</v>
      </c>
      <c r="S69" s="48">
        <f>C69*0.01</f>
        <v>0.00033</v>
      </c>
      <c r="T69" s="50">
        <f>G69*0.01</f>
        <v>0.00032</v>
      </c>
      <c r="U69" s="50">
        <f>K69*0.01</f>
        <v>0.00049</v>
      </c>
      <c r="V69" s="51">
        <f>O69*0.01</f>
        <v>0.00027</v>
      </c>
      <c r="W69" s="86" t="s">
        <v>81</v>
      </c>
      <c r="CN69"/>
      <c r="CT69" s="1"/>
    </row>
    <row r="70" spans="1:98" ht="11.25" thickBot="1">
      <c r="A70" s="259"/>
      <c r="B70" s="21" t="s">
        <v>21</v>
      </c>
      <c r="C70" s="186">
        <v>0.15</v>
      </c>
      <c r="D70" s="138" t="s">
        <v>87</v>
      </c>
      <c r="E70" s="204">
        <v>0.001</v>
      </c>
      <c r="F70" s="205">
        <v>0.003</v>
      </c>
      <c r="G70" s="206">
        <v>0.13</v>
      </c>
      <c r="H70" s="139" t="s">
        <v>87</v>
      </c>
      <c r="I70" s="204">
        <v>0.001</v>
      </c>
      <c r="J70" s="205">
        <v>0.003</v>
      </c>
      <c r="K70" s="206">
        <v>0.19</v>
      </c>
      <c r="L70" s="139"/>
      <c r="M70" s="204">
        <v>0.001</v>
      </c>
      <c r="N70" s="205">
        <v>0.003</v>
      </c>
      <c r="O70" s="206">
        <v>0.049</v>
      </c>
      <c r="P70" s="139"/>
      <c r="Q70" s="205">
        <v>0.001</v>
      </c>
      <c r="R70" s="204">
        <v>0.003</v>
      </c>
      <c r="S70" s="52">
        <f>C70*0.0003</f>
        <v>4.4999999999999996E-05</v>
      </c>
      <c r="T70" s="53">
        <f>G70*0.0003</f>
        <v>3.9E-05</v>
      </c>
      <c r="U70" s="53">
        <f>K70*0.0003</f>
        <v>5.6999999999999996E-05</v>
      </c>
      <c r="V70" s="54">
        <f>O70*0.0003</f>
        <v>1.47E-05</v>
      </c>
      <c r="W70" s="87" t="s">
        <v>81</v>
      </c>
      <c r="CN70"/>
      <c r="CT70" s="1"/>
    </row>
    <row r="71" spans="1:98" ht="10.5" customHeight="1">
      <c r="A71" s="257" t="s">
        <v>22</v>
      </c>
      <c r="B71" s="22" t="s">
        <v>23</v>
      </c>
      <c r="C71" s="187">
        <v>0.018</v>
      </c>
      <c r="D71" s="127" t="s">
        <v>87</v>
      </c>
      <c r="E71" s="194">
        <v>0.0006</v>
      </c>
      <c r="F71" s="195">
        <v>0.002</v>
      </c>
      <c r="G71" s="207">
        <v>0.022</v>
      </c>
      <c r="H71" s="127" t="s">
        <v>87</v>
      </c>
      <c r="I71" s="194">
        <v>0.0006</v>
      </c>
      <c r="J71" s="228">
        <v>0.002</v>
      </c>
      <c r="K71" s="196">
        <v>0.018</v>
      </c>
      <c r="L71" s="127"/>
      <c r="M71" s="194">
        <v>0.0006</v>
      </c>
      <c r="N71" s="228">
        <v>0.002</v>
      </c>
      <c r="O71" s="196">
        <v>0.016</v>
      </c>
      <c r="P71" s="127"/>
      <c r="Q71" s="195">
        <v>0.0006</v>
      </c>
      <c r="R71" s="231">
        <v>0.002</v>
      </c>
      <c r="S71" s="55" t="s">
        <v>11</v>
      </c>
      <c r="T71" s="56" t="s">
        <v>11</v>
      </c>
      <c r="U71" s="56" t="s">
        <v>11</v>
      </c>
      <c r="V71" s="57" t="s">
        <v>11</v>
      </c>
      <c r="W71" s="83" t="s">
        <v>11</v>
      </c>
      <c r="CN71"/>
      <c r="CT71" s="1"/>
    </row>
    <row r="72" spans="1:98" ht="10.5">
      <c r="A72" s="258"/>
      <c r="B72" s="19" t="s">
        <v>24</v>
      </c>
      <c r="C72" s="183">
        <v>0.0069</v>
      </c>
      <c r="D72" s="133" t="s">
        <v>87</v>
      </c>
      <c r="E72" s="197">
        <v>0.0007</v>
      </c>
      <c r="F72" s="198">
        <v>0.0022</v>
      </c>
      <c r="G72" s="199">
        <v>0.011</v>
      </c>
      <c r="H72" s="130" t="s">
        <v>87</v>
      </c>
      <c r="I72" s="197">
        <v>0.0007</v>
      </c>
      <c r="J72" s="198">
        <v>0.0022</v>
      </c>
      <c r="K72" s="199">
        <v>0.0093</v>
      </c>
      <c r="L72" s="130"/>
      <c r="M72" s="197">
        <v>0.0007</v>
      </c>
      <c r="N72" s="198">
        <v>0.0022</v>
      </c>
      <c r="O72" s="199">
        <v>0.0089</v>
      </c>
      <c r="P72" s="130"/>
      <c r="Q72" s="198">
        <v>0.0007</v>
      </c>
      <c r="R72" s="197">
        <v>0.0022</v>
      </c>
      <c r="S72" s="48">
        <f>C72*0.1</f>
        <v>0.0006900000000000001</v>
      </c>
      <c r="T72" s="50">
        <f>G72*0.1</f>
        <v>0.0011</v>
      </c>
      <c r="U72" s="50">
        <f>K72*0.1</f>
        <v>0.0009299999999999999</v>
      </c>
      <c r="V72" s="51">
        <f>O72*0.1</f>
        <v>0.0008900000000000001</v>
      </c>
      <c r="W72" s="84" t="s">
        <v>11</v>
      </c>
      <c r="CN72"/>
      <c r="CT72" s="1"/>
    </row>
    <row r="73" spans="1:98" ht="10.5">
      <c r="A73" s="258"/>
      <c r="B73" s="23" t="s">
        <v>25</v>
      </c>
      <c r="C73" s="183">
        <v>0.0078</v>
      </c>
      <c r="D73" s="130" t="s">
        <v>87</v>
      </c>
      <c r="E73" s="197">
        <v>0.0004</v>
      </c>
      <c r="F73" s="198">
        <v>0.0012</v>
      </c>
      <c r="G73" s="199">
        <v>0.013</v>
      </c>
      <c r="H73" s="130" t="s">
        <v>87</v>
      </c>
      <c r="I73" s="197">
        <v>0.0004</v>
      </c>
      <c r="J73" s="198">
        <v>0.0012</v>
      </c>
      <c r="K73" s="208">
        <v>0.01</v>
      </c>
      <c r="L73" s="130"/>
      <c r="M73" s="197">
        <v>0.0004</v>
      </c>
      <c r="N73" s="198">
        <v>0.0012</v>
      </c>
      <c r="O73" s="199">
        <v>0.0092</v>
      </c>
      <c r="P73" s="130"/>
      <c r="Q73" s="198">
        <v>0.0004</v>
      </c>
      <c r="R73" s="197">
        <v>0.0012</v>
      </c>
      <c r="S73" s="48">
        <f>C73*0.03</f>
        <v>0.00023399999999999997</v>
      </c>
      <c r="T73" s="50">
        <f>G73*0.03</f>
        <v>0.00039</v>
      </c>
      <c r="U73" s="50">
        <f>K73*0.03</f>
        <v>0.0003</v>
      </c>
      <c r="V73" s="51">
        <f>O73*0.03</f>
        <v>0.000276</v>
      </c>
      <c r="W73" s="84" t="s">
        <v>11</v>
      </c>
      <c r="CN73"/>
      <c r="CT73" s="1"/>
    </row>
    <row r="74" spans="1:98" ht="10.5">
      <c r="A74" s="258"/>
      <c r="B74" s="23" t="s">
        <v>26</v>
      </c>
      <c r="C74" s="183">
        <v>0.011</v>
      </c>
      <c r="D74" s="133" t="s">
        <v>87</v>
      </c>
      <c r="E74" s="197">
        <v>0.0009</v>
      </c>
      <c r="F74" s="198">
        <v>0.0029</v>
      </c>
      <c r="G74" s="199">
        <v>0.013</v>
      </c>
      <c r="H74" s="130" t="s">
        <v>87</v>
      </c>
      <c r="I74" s="197">
        <v>0.0009</v>
      </c>
      <c r="J74" s="198">
        <v>0.0029</v>
      </c>
      <c r="K74" s="199">
        <v>0.013</v>
      </c>
      <c r="L74" s="130"/>
      <c r="M74" s="197">
        <v>0.0009</v>
      </c>
      <c r="N74" s="198">
        <v>0.0029</v>
      </c>
      <c r="O74" s="199">
        <v>0.012</v>
      </c>
      <c r="P74" s="130"/>
      <c r="Q74" s="198">
        <v>0.0009</v>
      </c>
      <c r="R74" s="197">
        <v>0.0029</v>
      </c>
      <c r="S74" s="48">
        <f>C74*0.3</f>
        <v>0.0032999999999999995</v>
      </c>
      <c r="T74" s="50">
        <f>G74*0.3</f>
        <v>0.0039</v>
      </c>
      <c r="U74" s="50">
        <f>K74*0.3</f>
        <v>0.0039</v>
      </c>
      <c r="V74" s="51">
        <f>O74*0.3</f>
        <v>0.0036</v>
      </c>
      <c r="W74" s="84" t="s">
        <v>11</v>
      </c>
      <c r="CN74"/>
      <c r="CT74" s="1"/>
    </row>
    <row r="75" spans="1:98" ht="10.5">
      <c r="A75" s="258"/>
      <c r="B75" s="23" t="s">
        <v>27</v>
      </c>
      <c r="C75" s="183">
        <v>0.011</v>
      </c>
      <c r="D75" s="133" t="s">
        <v>87</v>
      </c>
      <c r="E75" s="197">
        <v>0.0009</v>
      </c>
      <c r="F75" s="198">
        <v>0.0029</v>
      </c>
      <c r="G75" s="208">
        <v>0.018</v>
      </c>
      <c r="H75" s="130" t="s">
        <v>87</v>
      </c>
      <c r="I75" s="197">
        <v>0.0009</v>
      </c>
      <c r="J75" s="198">
        <v>0.0029</v>
      </c>
      <c r="K75" s="199">
        <v>0.015</v>
      </c>
      <c r="L75" s="130"/>
      <c r="M75" s="197">
        <v>0.0009</v>
      </c>
      <c r="N75" s="198">
        <v>0.0029</v>
      </c>
      <c r="O75" s="199">
        <v>0.015</v>
      </c>
      <c r="P75" s="130"/>
      <c r="Q75" s="198">
        <v>0.0009</v>
      </c>
      <c r="R75" s="197">
        <v>0.0029</v>
      </c>
      <c r="S75" s="48">
        <f>C75*0.1</f>
        <v>0.0011</v>
      </c>
      <c r="T75" s="50">
        <f>G75*0.1</f>
        <v>0.0018</v>
      </c>
      <c r="U75" s="50">
        <f>K75*0.1</f>
        <v>0.0015</v>
      </c>
      <c r="V75" s="51">
        <f>O75*0.1</f>
        <v>0.0015</v>
      </c>
      <c r="W75" s="88" t="s">
        <v>11</v>
      </c>
      <c r="CN75"/>
      <c r="CT75" s="1"/>
    </row>
    <row r="76" spans="1:98" ht="10.5">
      <c r="A76" s="258"/>
      <c r="B76" s="23" t="s">
        <v>28</v>
      </c>
      <c r="C76" s="183">
        <v>0.011</v>
      </c>
      <c r="D76" s="133" t="s">
        <v>87</v>
      </c>
      <c r="E76" s="197">
        <v>0.0009</v>
      </c>
      <c r="F76" s="198">
        <v>0.0031</v>
      </c>
      <c r="G76" s="208">
        <v>0.015</v>
      </c>
      <c r="H76" s="133" t="s">
        <v>87</v>
      </c>
      <c r="I76" s="197">
        <v>0.0009</v>
      </c>
      <c r="J76" s="198">
        <v>0.0031</v>
      </c>
      <c r="K76" s="199">
        <v>0.015</v>
      </c>
      <c r="L76" s="130"/>
      <c r="M76" s="197">
        <v>0.0009</v>
      </c>
      <c r="N76" s="198">
        <v>0.0031</v>
      </c>
      <c r="O76" s="199">
        <v>0.015</v>
      </c>
      <c r="P76" s="130"/>
      <c r="Q76" s="198">
        <v>0.0009</v>
      </c>
      <c r="R76" s="197">
        <v>0.0031</v>
      </c>
      <c r="S76" s="48">
        <f>C76*0.1</f>
        <v>0.0011</v>
      </c>
      <c r="T76" s="50">
        <f>G76*0.1</f>
        <v>0.0015</v>
      </c>
      <c r="U76" s="50">
        <f>K76*0.1</f>
        <v>0.0015</v>
      </c>
      <c r="V76" s="51">
        <f>O76*0.1</f>
        <v>0.0015</v>
      </c>
      <c r="W76" s="85" t="s">
        <v>11</v>
      </c>
      <c r="CN76"/>
      <c r="CT76" s="1"/>
    </row>
    <row r="77" spans="1:98" ht="10.5">
      <c r="A77" s="258"/>
      <c r="B77" s="23" t="s">
        <v>29</v>
      </c>
      <c r="C77" s="183">
        <v>0.001</v>
      </c>
      <c r="D77" s="136" t="s">
        <v>14</v>
      </c>
      <c r="E77" s="197">
        <v>0.001</v>
      </c>
      <c r="F77" s="198">
        <v>0.004</v>
      </c>
      <c r="G77" s="199">
        <v>0.0005</v>
      </c>
      <c r="H77" s="133" t="s">
        <v>15</v>
      </c>
      <c r="I77" s="197">
        <v>0.001</v>
      </c>
      <c r="J77" s="198">
        <v>0.004</v>
      </c>
      <c r="K77" s="199">
        <v>0.001</v>
      </c>
      <c r="L77" s="133" t="s">
        <v>14</v>
      </c>
      <c r="M77" s="197">
        <v>0.001</v>
      </c>
      <c r="N77" s="198">
        <v>0.004</v>
      </c>
      <c r="O77" s="199">
        <v>0.001</v>
      </c>
      <c r="P77" s="133" t="s">
        <v>14</v>
      </c>
      <c r="Q77" s="198">
        <v>0.001</v>
      </c>
      <c r="R77" s="197">
        <v>0.004</v>
      </c>
      <c r="S77" s="48">
        <f>C77*0.1</f>
        <v>0.0001</v>
      </c>
      <c r="T77" s="50">
        <f>G77*0.1</f>
        <v>5E-05</v>
      </c>
      <c r="U77" s="50">
        <f>K77*0.1</f>
        <v>0.0001</v>
      </c>
      <c r="V77" s="51">
        <f>O77*0.1</f>
        <v>0.0001</v>
      </c>
      <c r="W77" s="86" t="s">
        <v>81</v>
      </c>
      <c r="CN77"/>
      <c r="CT77" s="1"/>
    </row>
    <row r="78" spans="1:98" ht="10.5">
      <c r="A78" s="258"/>
      <c r="B78" s="23" t="s">
        <v>30</v>
      </c>
      <c r="C78" s="183">
        <v>0.011</v>
      </c>
      <c r="D78" s="133" t="s">
        <v>87</v>
      </c>
      <c r="E78" s="197">
        <v>0.0007</v>
      </c>
      <c r="F78" s="198">
        <v>0.0023</v>
      </c>
      <c r="G78" s="208">
        <v>0.013</v>
      </c>
      <c r="H78" s="130" t="s">
        <v>87</v>
      </c>
      <c r="I78" s="197">
        <v>0.0007</v>
      </c>
      <c r="J78" s="198">
        <v>0.0023</v>
      </c>
      <c r="K78" s="199">
        <v>0.016</v>
      </c>
      <c r="L78" s="130"/>
      <c r="M78" s="197">
        <v>0.0007</v>
      </c>
      <c r="N78" s="198">
        <v>0.0023</v>
      </c>
      <c r="O78" s="199">
        <v>0.015</v>
      </c>
      <c r="P78" s="130"/>
      <c r="Q78" s="198">
        <v>0.0007</v>
      </c>
      <c r="R78" s="197">
        <v>0.0023</v>
      </c>
      <c r="S78" s="48">
        <f>C78*0.1</f>
        <v>0.0011</v>
      </c>
      <c r="T78" s="50">
        <f>G78*0.1</f>
        <v>0.0013</v>
      </c>
      <c r="U78" s="50">
        <f>K78*0.1</f>
        <v>0.0016</v>
      </c>
      <c r="V78" s="51">
        <f>O78*0.1</f>
        <v>0.0015</v>
      </c>
      <c r="W78" s="86" t="s">
        <v>81</v>
      </c>
      <c r="CN78"/>
      <c r="CT78" s="1"/>
    </row>
    <row r="79" spans="1:98" ht="10.5">
      <c r="A79" s="258"/>
      <c r="B79" s="23" t="s">
        <v>31</v>
      </c>
      <c r="C79" s="183">
        <v>0.035</v>
      </c>
      <c r="D79" s="130" t="s">
        <v>87</v>
      </c>
      <c r="E79" s="197">
        <v>0.001</v>
      </c>
      <c r="F79" s="198">
        <v>0.004</v>
      </c>
      <c r="G79" s="199">
        <v>0.043</v>
      </c>
      <c r="H79" s="130" t="s">
        <v>87</v>
      </c>
      <c r="I79" s="197">
        <v>0.001</v>
      </c>
      <c r="J79" s="198">
        <v>0.004</v>
      </c>
      <c r="K79" s="199">
        <v>0.054</v>
      </c>
      <c r="L79" s="130"/>
      <c r="M79" s="197">
        <v>0.001</v>
      </c>
      <c r="N79" s="198">
        <v>0.004</v>
      </c>
      <c r="O79" s="199">
        <v>0.042</v>
      </c>
      <c r="P79" s="130"/>
      <c r="Q79" s="198">
        <v>0.001</v>
      </c>
      <c r="R79" s="197">
        <v>0.004</v>
      </c>
      <c r="S79" s="48">
        <f>C79*0.01</f>
        <v>0.00035000000000000005</v>
      </c>
      <c r="T79" s="50">
        <f>G79*0.01</f>
        <v>0.00043</v>
      </c>
      <c r="U79" s="50">
        <f>K79*0.01</f>
        <v>0.00054</v>
      </c>
      <c r="V79" s="51">
        <f>O79*0.01</f>
        <v>0.00042</v>
      </c>
      <c r="W79" s="86" t="s">
        <v>81</v>
      </c>
      <c r="CN79"/>
      <c r="CT79" s="1"/>
    </row>
    <row r="80" spans="1:98" ht="10.5">
      <c r="A80" s="258"/>
      <c r="B80" s="23" t="s">
        <v>32</v>
      </c>
      <c r="C80" s="183">
        <v>0.006</v>
      </c>
      <c r="D80" s="133" t="s">
        <v>87</v>
      </c>
      <c r="E80" s="197">
        <v>0.001</v>
      </c>
      <c r="F80" s="198">
        <v>0.004</v>
      </c>
      <c r="G80" s="199">
        <v>0.007</v>
      </c>
      <c r="H80" s="133" t="s">
        <v>87</v>
      </c>
      <c r="I80" s="197">
        <v>0.001</v>
      </c>
      <c r="J80" s="198">
        <v>0.004</v>
      </c>
      <c r="K80" s="208">
        <v>0.008</v>
      </c>
      <c r="L80" s="130"/>
      <c r="M80" s="197">
        <v>0.001</v>
      </c>
      <c r="N80" s="198">
        <v>0.004</v>
      </c>
      <c r="O80" s="208">
        <v>0.007</v>
      </c>
      <c r="P80" s="133"/>
      <c r="Q80" s="198">
        <v>0.001</v>
      </c>
      <c r="R80" s="197">
        <v>0.004</v>
      </c>
      <c r="S80" s="48">
        <f>C80*0.01</f>
        <v>6E-05</v>
      </c>
      <c r="T80" s="50">
        <f>G80*0.01</f>
        <v>7.000000000000001E-05</v>
      </c>
      <c r="U80" s="50">
        <f>K80*0.01</f>
        <v>8E-05</v>
      </c>
      <c r="V80" s="51">
        <f>O80*0.01</f>
        <v>7.000000000000001E-05</v>
      </c>
      <c r="W80" s="86" t="s">
        <v>81</v>
      </c>
      <c r="CN80"/>
      <c r="CT80" s="1"/>
    </row>
    <row r="81" spans="1:98" ht="11.25" thickBot="1">
      <c r="A81" s="259"/>
      <c r="B81" s="24" t="s">
        <v>33</v>
      </c>
      <c r="C81" s="186">
        <v>0.027</v>
      </c>
      <c r="D81" s="138" t="s">
        <v>87</v>
      </c>
      <c r="E81" s="204">
        <v>0.001</v>
      </c>
      <c r="F81" s="205">
        <v>0.004</v>
      </c>
      <c r="G81" s="206">
        <v>0.036</v>
      </c>
      <c r="H81" s="138" t="s">
        <v>87</v>
      </c>
      <c r="I81" s="204">
        <v>0.001</v>
      </c>
      <c r="J81" s="205">
        <v>0.004</v>
      </c>
      <c r="K81" s="206">
        <v>0.045</v>
      </c>
      <c r="L81" s="139"/>
      <c r="M81" s="204">
        <v>0.001</v>
      </c>
      <c r="N81" s="205">
        <v>0.004</v>
      </c>
      <c r="O81" s="206">
        <v>0.031</v>
      </c>
      <c r="P81" s="139"/>
      <c r="Q81" s="205">
        <v>0.001</v>
      </c>
      <c r="R81" s="204">
        <v>0.004</v>
      </c>
      <c r="S81" s="52">
        <f>C81*0.0003</f>
        <v>8.099999999999999E-06</v>
      </c>
      <c r="T81" s="53">
        <f>G81*0.0003</f>
        <v>1.0799999999999998E-05</v>
      </c>
      <c r="U81" s="53">
        <f>K81*0.0003</f>
        <v>1.3499999999999998E-05</v>
      </c>
      <c r="V81" s="54">
        <f>O81*0.0003</f>
        <v>9.299999999999999E-06</v>
      </c>
      <c r="W81" s="89" t="s">
        <v>81</v>
      </c>
      <c r="CN81"/>
      <c r="CT81" s="1"/>
    </row>
    <row r="82" spans="1:98" ht="10.5" customHeight="1">
      <c r="A82" s="257" t="s">
        <v>34</v>
      </c>
      <c r="B82" s="25" t="s">
        <v>35</v>
      </c>
      <c r="C82" s="183">
        <v>0.013</v>
      </c>
      <c r="D82" s="130" t="s">
        <v>87</v>
      </c>
      <c r="E82" s="197">
        <v>0.0009</v>
      </c>
      <c r="F82" s="209">
        <v>0.003</v>
      </c>
      <c r="G82" s="208">
        <v>0.032</v>
      </c>
      <c r="H82" s="130" t="s">
        <v>87</v>
      </c>
      <c r="I82" s="197">
        <v>0.0009</v>
      </c>
      <c r="J82" s="209">
        <v>0.003</v>
      </c>
      <c r="K82" s="199">
        <v>0.015</v>
      </c>
      <c r="L82" s="130"/>
      <c r="M82" s="197">
        <v>0.0009</v>
      </c>
      <c r="N82" s="209">
        <v>0.003</v>
      </c>
      <c r="O82" s="199">
        <v>0.0062</v>
      </c>
      <c r="P82" s="130"/>
      <c r="Q82" s="198">
        <v>0.0009</v>
      </c>
      <c r="R82" s="232">
        <v>0.003</v>
      </c>
      <c r="S82" s="58">
        <f>C82*0.0003</f>
        <v>3.899999999999999E-06</v>
      </c>
      <c r="T82" s="59">
        <f>G82*0.0003</f>
        <v>9.6E-06</v>
      </c>
      <c r="U82" s="59">
        <f>K82*0.0003</f>
        <v>4.499999999999999E-06</v>
      </c>
      <c r="V82" s="60">
        <f>O82*0.0003</f>
        <v>1.8599999999999998E-06</v>
      </c>
      <c r="W82" s="83" t="s">
        <v>11</v>
      </c>
      <c r="CN82"/>
      <c r="CT82" s="1"/>
    </row>
    <row r="83" spans="1:98" ht="10.5">
      <c r="A83" s="258"/>
      <c r="B83" s="26" t="s">
        <v>36</v>
      </c>
      <c r="C83" s="188">
        <v>0.17</v>
      </c>
      <c r="D83" s="152" t="s">
        <v>87</v>
      </c>
      <c r="E83" s="210">
        <v>0.001</v>
      </c>
      <c r="F83" s="211">
        <v>0.003</v>
      </c>
      <c r="G83" s="212">
        <v>0.54</v>
      </c>
      <c r="H83" s="152" t="s">
        <v>87</v>
      </c>
      <c r="I83" s="210">
        <v>0.001</v>
      </c>
      <c r="J83" s="211">
        <v>0.003</v>
      </c>
      <c r="K83" s="212">
        <v>0.17</v>
      </c>
      <c r="L83" s="152"/>
      <c r="M83" s="210">
        <v>0.001</v>
      </c>
      <c r="N83" s="211">
        <v>0.003</v>
      </c>
      <c r="O83" s="212">
        <v>0.041</v>
      </c>
      <c r="P83" s="152"/>
      <c r="Q83" s="211">
        <v>0.001</v>
      </c>
      <c r="R83" s="210">
        <v>0.003</v>
      </c>
      <c r="S83" s="58">
        <f>C83*0.0001</f>
        <v>1.7000000000000003E-05</v>
      </c>
      <c r="T83" s="59">
        <f>G83*0.0001</f>
        <v>5.4000000000000005E-05</v>
      </c>
      <c r="U83" s="59">
        <f>K83*0.0001</f>
        <v>1.7000000000000003E-05</v>
      </c>
      <c r="V83" s="60">
        <f>O83*0.0001</f>
        <v>4.1000000000000006E-06</v>
      </c>
      <c r="W83" s="84" t="s">
        <v>11</v>
      </c>
      <c r="CN83"/>
      <c r="CT83" s="1"/>
    </row>
    <row r="84" spans="1:98" ht="10.5">
      <c r="A84" s="258"/>
      <c r="B84" s="25" t="s">
        <v>37</v>
      </c>
      <c r="C84" s="183">
        <v>0.018</v>
      </c>
      <c r="D84" s="130" t="s">
        <v>87</v>
      </c>
      <c r="E84" s="197">
        <v>0.001</v>
      </c>
      <c r="F84" s="198">
        <v>0.004</v>
      </c>
      <c r="G84" s="199">
        <v>0.038</v>
      </c>
      <c r="H84" s="130" t="s">
        <v>87</v>
      </c>
      <c r="I84" s="197">
        <v>0.001</v>
      </c>
      <c r="J84" s="198">
        <v>0.004</v>
      </c>
      <c r="K84" s="199">
        <v>0.016</v>
      </c>
      <c r="L84" s="130"/>
      <c r="M84" s="197">
        <v>0.001</v>
      </c>
      <c r="N84" s="198">
        <v>0.004</v>
      </c>
      <c r="O84" s="199">
        <v>0.009</v>
      </c>
      <c r="P84" s="130"/>
      <c r="Q84" s="198">
        <v>0.001</v>
      </c>
      <c r="R84" s="197">
        <v>0.004</v>
      </c>
      <c r="S84" s="48">
        <f>C84*0.1</f>
        <v>0.0018</v>
      </c>
      <c r="T84" s="50">
        <f>G84*0.1</f>
        <v>0.0038</v>
      </c>
      <c r="U84" s="59">
        <f>K84*0.1</f>
        <v>0.0016</v>
      </c>
      <c r="V84" s="60">
        <f>O84*0.1</f>
        <v>0.0009</v>
      </c>
      <c r="W84" s="84" t="s">
        <v>11</v>
      </c>
      <c r="CN84"/>
      <c r="CT84" s="1"/>
    </row>
    <row r="85" spans="1:98" ht="10.5">
      <c r="A85" s="258"/>
      <c r="B85" s="25" t="s">
        <v>38</v>
      </c>
      <c r="C85" s="183">
        <v>0.0026</v>
      </c>
      <c r="D85" s="133" t="s">
        <v>87</v>
      </c>
      <c r="E85" s="197">
        <v>0.0007</v>
      </c>
      <c r="F85" s="198">
        <v>0.0023</v>
      </c>
      <c r="G85" s="199">
        <v>0.0047</v>
      </c>
      <c r="H85" s="133" t="s">
        <v>87</v>
      </c>
      <c r="I85" s="197">
        <v>0.0007</v>
      </c>
      <c r="J85" s="198">
        <v>0.0023</v>
      </c>
      <c r="K85" s="199">
        <v>0.0035</v>
      </c>
      <c r="L85" s="133"/>
      <c r="M85" s="197">
        <v>0.0007</v>
      </c>
      <c r="N85" s="198">
        <v>0.0023</v>
      </c>
      <c r="O85" s="199">
        <v>0.0024</v>
      </c>
      <c r="P85" s="133"/>
      <c r="Q85" s="198">
        <v>0.0007</v>
      </c>
      <c r="R85" s="197">
        <v>0.0023</v>
      </c>
      <c r="S85" s="58">
        <f>C85*0.03</f>
        <v>7.8E-05</v>
      </c>
      <c r="T85" s="59">
        <f>G85*0.03</f>
        <v>0.000141</v>
      </c>
      <c r="U85" s="59">
        <f>K85*0.03</f>
        <v>0.000105</v>
      </c>
      <c r="V85" s="60">
        <f>O85*0.03</f>
        <v>7.199999999999999E-05</v>
      </c>
      <c r="W85" s="84" t="s">
        <v>11</v>
      </c>
      <c r="CN85"/>
      <c r="CT85" s="1"/>
    </row>
    <row r="86" spans="1:98" ht="10.5">
      <c r="A86" s="258"/>
      <c r="B86" s="26" t="s">
        <v>39</v>
      </c>
      <c r="C86" s="188">
        <v>0.027</v>
      </c>
      <c r="D86" s="152" t="s">
        <v>87</v>
      </c>
      <c r="E86" s="210">
        <v>0.001</v>
      </c>
      <c r="F86" s="211">
        <v>0.004</v>
      </c>
      <c r="G86" s="212">
        <v>0.066</v>
      </c>
      <c r="H86" s="152" t="s">
        <v>87</v>
      </c>
      <c r="I86" s="210">
        <v>0.001</v>
      </c>
      <c r="J86" s="211">
        <v>0.004</v>
      </c>
      <c r="K86" s="212">
        <v>0.023</v>
      </c>
      <c r="L86" s="152"/>
      <c r="M86" s="210">
        <v>0.001</v>
      </c>
      <c r="N86" s="211">
        <v>0.004</v>
      </c>
      <c r="O86" s="212">
        <v>0.005</v>
      </c>
      <c r="P86" s="152"/>
      <c r="Q86" s="211">
        <v>0.001</v>
      </c>
      <c r="R86" s="210">
        <v>0.004</v>
      </c>
      <c r="S86" s="58">
        <f>C86*0.00003</f>
        <v>8.1E-07</v>
      </c>
      <c r="T86" s="59">
        <f aca="true" t="shared" si="4" ref="T86:T93">G86*0.00003</f>
        <v>1.98E-06</v>
      </c>
      <c r="U86" s="59">
        <f>K86*0.00003</f>
        <v>6.9E-07</v>
      </c>
      <c r="V86" s="60">
        <f>O86*0.00003</f>
        <v>1.5000000000000002E-07</v>
      </c>
      <c r="W86" s="84" t="s">
        <v>11</v>
      </c>
      <c r="CN86"/>
      <c r="CT86" s="1"/>
    </row>
    <row r="87" spans="1:98" ht="10.5">
      <c r="A87" s="258"/>
      <c r="B87" s="25" t="s">
        <v>40</v>
      </c>
      <c r="C87" s="237">
        <v>1</v>
      </c>
      <c r="D87" s="130" t="s">
        <v>87</v>
      </c>
      <c r="E87" s="197">
        <v>0.002</v>
      </c>
      <c r="F87" s="198">
        <v>0.006</v>
      </c>
      <c r="G87" s="213">
        <v>2.9</v>
      </c>
      <c r="H87" s="130" t="s">
        <v>87</v>
      </c>
      <c r="I87" s="197">
        <v>0.002</v>
      </c>
      <c r="J87" s="198">
        <v>0.006</v>
      </c>
      <c r="K87" s="216">
        <v>0.9</v>
      </c>
      <c r="L87" s="130"/>
      <c r="M87" s="197">
        <v>0.002</v>
      </c>
      <c r="N87" s="198">
        <v>0.006</v>
      </c>
      <c r="O87" s="199">
        <v>0.12</v>
      </c>
      <c r="P87" s="130"/>
      <c r="Q87" s="198">
        <v>0.002</v>
      </c>
      <c r="R87" s="197">
        <v>0.006</v>
      </c>
      <c r="S87" s="58">
        <f aca="true" t="shared" si="5" ref="S87:S93">C87*0.00003</f>
        <v>3E-05</v>
      </c>
      <c r="T87" s="59">
        <f t="shared" si="4"/>
        <v>8.7E-05</v>
      </c>
      <c r="U87" s="59">
        <f aca="true" t="shared" si="6" ref="U87:U93">K87*0.00003</f>
        <v>2.7000000000000002E-05</v>
      </c>
      <c r="V87" s="60">
        <f aca="true" t="shared" si="7" ref="V87:V93">O87*0.00003</f>
        <v>3.6E-06</v>
      </c>
      <c r="W87" s="85" t="s">
        <v>11</v>
      </c>
      <c r="CN87"/>
      <c r="CT87" s="1"/>
    </row>
    <row r="88" spans="1:98" ht="10.5">
      <c r="A88" s="258"/>
      <c r="B88" s="26" t="s">
        <v>41</v>
      </c>
      <c r="C88" s="188">
        <v>0.43</v>
      </c>
      <c r="D88" s="152" t="s">
        <v>87</v>
      </c>
      <c r="E88" s="210">
        <v>0.001</v>
      </c>
      <c r="F88" s="211">
        <v>0.004</v>
      </c>
      <c r="G88" s="212">
        <v>1.3</v>
      </c>
      <c r="H88" s="152" t="s">
        <v>87</v>
      </c>
      <c r="I88" s="210">
        <v>0.001</v>
      </c>
      <c r="J88" s="211">
        <v>0.004</v>
      </c>
      <c r="K88" s="229">
        <v>0.35</v>
      </c>
      <c r="L88" s="152"/>
      <c r="M88" s="210">
        <v>0.001</v>
      </c>
      <c r="N88" s="211">
        <v>0.004</v>
      </c>
      <c r="O88" s="238">
        <v>0.05</v>
      </c>
      <c r="P88" s="152"/>
      <c r="Q88" s="211">
        <v>0.001</v>
      </c>
      <c r="R88" s="210">
        <v>0.004</v>
      </c>
      <c r="S88" s="58">
        <f t="shared" si="5"/>
        <v>1.29E-05</v>
      </c>
      <c r="T88" s="59">
        <f t="shared" si="4"/>
        <v>3.9E-05</v>
      </c>
      <c r="U88" s="59">
        <f t="shared" si="6"/>
        <v>1.05E-05</v>
      </c>
      <c r="V88" s="60">
        <f t="shared" si="7"/>
        <v>1.5E-06</v>
      </c>
      <c r="W88" s="90" t="s">
        <v>81</v>
      </c>
      <c r="CN88"/>
      <c r="CT88" s="1"/>
    </row>
    <row r="89" spans="1:98" ht="10.5">
      <c r="A89" s="258"/>
      <c r="B89" s="25" t="s">
        <v>42</v>
      </c>
      <c r="C89" s="183">
        <v>0.041</v>
      </c>
      <c r="D89" s="130" t="s">
        <v>87</v>
      </c>
      <c r="E89" s="197">
        <v>0.0008</v>
      </c>
      <c r="F89" s="198">
        <v>0.0026</v>
      </c>
      <c r="G89" s="216">
        <v>0.1</v>
      </c>
      <c r="H89" s="130" t="s">
        <v>87</v>
      </c>
      <c r="I89" s="197">
        <v>0.0008</v>
      </c>
      <c r="J89" s="198">
        <v>0.0026</v>
      </c>
      <c r="K89" s="199">
        <v>0.039</v>
      </c>
      <c r="L89" s="130"/>
      <c r="M89" s="197">
        <v>0.0008</v>
      </c>
      <c r="N89" s="198">
        <v>0.0026</v>
      </c>
      <c r="O89" s="199">
        <v>0.0085</v>
      </c>
      <c r="P89" s="130"/>
      <c r="Q89" s="198">
        <v>0.0008</v>
      </c>
      <c r="R89" s="197">
        <v>0.0026</v>
      </c>
      <c r="S89" s="58">
        <f t="shared" si="5"/>
        <v>1.23E-06</v>
      </c>
      <c r="T89" s="59">
        <f t="shared" si="4"/>
        <v>3E-06</v>
      </c>
      <c r="U89" s="59">
        <f t="shared" si="6"/>
        <v>1.17E-06</v>
      </c>
      <c r="V89" s="60">
        <f t="shared" si="7"/>
        <v>2.5500000000000005E-07</v>
      </c>
      <c r="W89" s="90" t="s">
        <v>81</v>
      </c>
      <c r="CN89"/>
      <c r="CT89" s="1"/>
    </row>
    <row r="90" spans="1:98" ht="10.5">
      <c r="A90" s="258"/>
      <c r="B90" s="25" t="s">
        <v>43</v>
      </c>
      <c r="C90" s="183">
        <v>0.029</v>
      </c>
      <c r="D90" s="130" t="s">
        <v>87</v>
      </c>
      <c r="E90" s="197">
        <v>0.0009</v>
      </c>
      <c r="F90" s="198">
        <v>0.0029</v>
      </c>
      <c r="G90" s="199">
        <v>0.083</v>
      </c>
      <c r="H90" s="130" t="s">
        <v>87</v>
      </c>
      <c r="I90" s="197">
        <v>0.0009</v>
      </c>
      <c r="J90" s="198">
        <v>0.0029</v>
      </c>
      <c r="K90" s="208">
        <v>0.03</v>
      </c>
      <c r="L90" s="130"/>
      <c r="M90" s="197">
        <v>0.0009</v>
      </c>
      <c r="N90" s="198">
        <v>0.0029</v>
      </c>
      <c r="O90" s="199">
        <v>0.0056</v>
      </c>
      <c r="P90" s="130"/>
      <c r="Q90" s="198">
        <v>0.0009</v>
      </c>
      <c r="R90" s="197">
        <v>0.0029</v>
      </c>
      <c r="S90" s="58">
        <f t="shared" si="5"/>
        <v>8.7E-07</v>
      </c>
      <c r="T90" s="59">
        <f t="shared" si="4"/>
        <v>2.4900000000000003E-06</v>
      </c>
      <c r="U90" s="59">
        <f t="shared" si="6"/>
        <v>9E-07</v>
      </c>
      <c r="V90" s="60">
        <f t="shared" si="7"/>
        <v>1.68E-07</v>
      </c>
      <c r="W90" s="90" t="s">
        <v>81</v>
      </c>
      <c r="CN90"/>
      <c r="CT90" s="1"/>
    </row>
    <row r="91" spans="1:26" ht="10.5">
      <c r="A91" s="258"/>
      <c r="B91" s="25" t="s">
        <v>44</v>
      </c>
      <c r="C91" s="183">
        <v>0.065</v>
      </c>
      <c r="D91" s="130" t="s">
        <v>87</v>
      </c>
      <c r="E91" s="197">
        <v>0.001</v>
      </c>
      <c r="F91" s="198">
        <v>0.004</v>
      </c>
      <c r="G91" s="199">
        <v>0.18</v>
      </c>
      <c r="H91" s="130" t="s">
        <v>87</v>
      </c>
      <c r="I91" s="197">
        <v>0.001</v>
      </c>
      <c r="J91" s="198">
        <v>0.004</v>
      </c>
      <c r="K91" s="199">
        <v>0.058</v>
      </c>
      <c r="L91" s="130"/>
      <c r="M91" s="197">
        <v>0.001</v>
      </c>
      <c r="N91" s="198">
        <v>0.004</v>
      </c>
      <c r="O91" s="199">
        <v>0.013</v>
      </c>
      <c r="P91" s="130"/>
      <c r="Q91" s="198">
        <v>0.001</v>
      </c>
      <c r="R91" s="197">
        <v>0.004</v>
      </c>
      <c r="S91" s="48">
        <f t="shared" si="5"/>
        <v>1.95E-06</v>
      </c>
      <c r="T91" s="50">
        <f t="shared" si="4"/>
        <v>5.4E-06</v>
      </c>
      <c r="U91" s="50">
        <f t="shared" si="6"/>
        <v>1.74E-06</v>
      </c>
      <c r="V91" s="51">
        <f t="shared" si="7"/>
        <v>3.8999999999999997E-07</v>
      </c>
      <c r="W91" s="90" t="s">
        <v>81</v>
      </c>
      <c r="Y91" s="40"/>
      <c r="Z91" s="40"/>
    </row>
    <row r="92" spans="1:26" ht="10.5">
      <c r="A92" s="258"/>
      <c r="B92" s="25" t="s">
        <v>45</v>
      </c>
      <c r="C92" s="183">
        <v>0.017</v>
      </c>
      <c r="D92" s="130" t="s">
        <v>87</v>
      </c>
      <c r="E92" s="197">
        <v>0.0008</v>
      </c>
      <c r="F92" s="198">
        <v>0.0026</v>
      </c>
      <c r="G92" s="199">
        <v>0.043</v>
      </c>
      <c r="H92" s="130" t="s">
        <v>87</v>
      </c>
      <c r="I92" s="197">
        <v>0.0008</v>
      </c>
      <c r="J92" s="198">
        <v>0.0026</v>
      </c>
      <c r="K92" s="199">
        <v>0.017</v>
      </c>
      <c r="L92" s="130"/>
      <c r="M92" s="197">
        <v>0.0008</v>
      </c>
      <c r="N92" s="198">
        <v>0.0026</v>
      </c>
      <c r="O92" s="208">
        <v>0.0044</v>
      </c>
      <c r="P92" s="130"/>
      <c r="Q92" s="198">
        <v>0.0008</v>
      </c>
      <c r="R92" s="197">
        <v>0.0026</v>
      </c>
      <c r="S92" s="58">
        <f t="shared" si="5"/>
        <v>5.100000000000001E-07</v>
      </c>
      <c r="T92" s="59">
        <f t="shared" si="4"/>
        <v>1.29E-06</v>
      </c>
      <c r="U92" s="59">
        <f t="shared" si="6"/>
        <v>5.100000000000001E-07</v>
      </c>
      <c r="V92" s="60">
        <f t="shared" si="7"/>
        <v>1.3200000000000002E-07</v>
      </c>
      <c r="W92" s="90" t="s">
        <v>81</v>
      </c>
      <c r="Y92" s="40"/>
      <c r="Z92" s="40"/>
    </row>
    <row r="93" spans="1:26" ht="11.25" thickBot="1">
      <c r="A93" s="259"/>
      <c r="B93" s="25" t="s">
        <v>46</v>
      </c>
      <c r="C93" s="189">
        <v>0.006</v>
      </c>
      <c r="D93" s="133" t="s">
        <v>87</v>
      </c>
      <c r="E93" s="197">
        <v>0.001</v>
      </c>
      <c r="F93" s="205">
        <v>0.004</v>
      </c>
      <c r="G93" s="214">
        <v>0.012</v>
      </c>
      <c r="H93" s="133" t="s">
        <v>87</v>
      </c>
      <c r="I93" s="197">
        <v>0.001</v>
      </c>
      <c r="J93" s="205">
        <v>0.004</v>
      </c>
      <c r="K93" s="199">
        <v>0.007</v>
      </c>
      <c r="L93" s="130"/>
      <c r="M93" s="197">
        <v>0.001</v>
      </c>
      <c r="N93" s="205">
        <v>0.004</v>
      </c>
      <c r="O93" s="199">
        <v>0.005</v>
      </c>
      <c r="P93" s="130"/>
      <c r="Q93" s="205">
        <v>0.001</v>
      </c>
      <c r="R93" s="197">
        <v>0.004</v>
      </c>
      <c r="S93" s="61">
        <f t="shared" si="5"/>
        <v>1.8E-07</v>
      </c>
      <c r="T93" s="62">
        <f t="shared" si="4"/>
        <v>3.6E-07</v>
      </c>
      <c r="U93" s="62">
        <f t="shared" si="6"/>
        <v>2.1E-07</v>
      </c>
      <c r="V93" s="63">
        <f t="shared" si="7"/>
        <v>1.5000000000000002E-07</v>
      </c>
      <c r="W93" s="89" t="s">
        <v>81</v>
      </c>
      <c r="Y93" s="40"/>
      <c r="Z93" s="40"/>
    </row>
    <row r="94" spans="1:26" ht="10.5" customHeight="1">
      <c r="A94" s="260" t="s">
        <v>47</v>
      </c>
      <c r="B94" s="27" t="s">
        <v>48</v>
      </c>
      <c r="C94" s="244">
        <v>0.4</v>
      </c>
      <c r="D94" s="91" t="s">
        <v>11</v>
      </c>
      <c r="E94" s="91" t="s">
        <v>11</v>
      </c>
      <c r="F94" s="83" t="s">
        <v>11</v>
      </c>
      <c r="G94" s="215">
        <v>0.41</v>
      </c>
      <c r="H94" s="91" t="s">
        <v>11</v>
      </c>
      <c r="I94" s="91" t="s">
        <v>11</v>
      </c>
      <c r="J94" s="83" t="s">
        <v>11</v>
      </c>
      <c r="K94" s="222">
        <v>0.24</v>
      </c>
      <c r="L94" s="91" t="s">
        <v>11</v>
      </c>
      <c r="M94" s="91" t="s">
        <v>11</v>
      </c>
      <c r="N94" s="92" t="s">
        <v>11</v>
      </c>
      <c r="O94" s="233">
        <v>0.13</v>
      </c>
      <c r="P94" s="91" t="s">
        <v>11</v>
      </c>
      <c r="Q94" s="91" t="s">
        <v>11</v>
      </c>
      <c r="R94" s="83" t="s">
        <v>11</v>
      </c>
      <c r="S94" s="64" t="s">
        <v>11</v>
      </c>
      <c r="T94" s="65" t="s">
        <v>11</v>
      </c>
      <c r="U94" s="65" t="s">
        <v>11</v>
      </c>
      <c r="V94" s="66" t="s">
        <v>11</v>
      </c>
      <c r="W94" s="83" t="s">
        <v>11</v>
      </c>
      <c r="Y94" s="40"/>
      <c r="Z94" s="40"/>
    </row>
    <row r="95" spans="1:26" ht="10.5">
      <c r="A95" s="261"/>
      <c r="B95" s="28" t="s">
        <v>49</v>
      </c>
      <c r="C95" s="183">
        <v>0.086</v>
      </c>
      <c r="D95" s="93" t="s">
        <v>11</v>
      </c>
      <c r="E95" s="93" t="s">
        <v>11</v>
      </c>
      <c r="F95" s="84" t="s">
        <v>11</v>
      </c>
      <c r="G95" s="216">
        <v>0.12</v>
      </c>
      <c r="H95" s="93" t="s">
        <v>11</v>
      </c>
      <c r="I95" s="93" t="s">
        <v>11</v>
      </c>
      <c r="J95" s="84" t="s">
        <v>11</v>
      </c>
      <c r="K95" s="224">
        <v>0.1</v>
      </c>
      <c r="L95" s="93" t="s">
        <v>11</v>
      </c>
      <c r="M95" s="93" t="s">
        <v>11</v>
      </c>
      <c r="N95" s="94" t="s">
        <v>11</v>
      </c>
      <c r="O95" s="217">
        <v>0.087</v>
      </c>
      <c r="P95" s="93" t="s">
        <v>11</v>
      </c>
      <c r="Q95" s="93" t="s">
        <v>11</v>
      </c>
      <c r="R95" s="84" t="s">
        <v>11</v>
      </c>
      <c r="S95" s="64" t="s">
        <v>11</v>
      </c>
      <c r="T95" s="65" t="s">
        <v>11</v>
      </c>
      <c r="U95" s="65" t="s">
        <v>11</v>
      </c>
      <c r="V95" s="66" t="s">
        <v>11</v>
      </c>
      <c r="W95" s="84" t="s">
        <v>11</v>
      </c>
      <c r="Y95" s="40"/>
      <c r="Z95" s="40"/>
    </row>
    <row r="96" spans="1:26" ht="10.5">
      <c r="A96" s="261"/>
      <c r="B96" s="25" t="s">
        <v>50</v>
      </c>
      <c r="C96" s="183">
        <v>0.072</v>
      </c>
      <c r="D96" s="93" t="s">
        <v>11</v>
      </c>
      <c r="E96" s="93" t="s">
        <v>11</v>
      </c>
      <c r="F96" s="84" t="s">
        <v>11</v>
      </c>
      <c r="G96" s="216">
        <v>0.1</v>
      </c>
      <c r="H96" s="93" t="s">
        <v>11</v>
      </c>
      <c r="I96" s="93" t="s">
        <v>11</v>
      </c>
      <c r="J96" s="84" t="s">
        <v>11</v>
      </c>
      <c r="K96" s="224">
        <v>0.11</v>
      </c>
      <c r="L96" s="93" t="s">
        <v>11</v>
      </c>
      <c r="M96" s="93" t="s">
        <v>11</v>
      </c>
      <c r="N96" s="94" t="s">
        <v>11</v>
      </c>
      <c r="O96" s="217">
        <v>0.096</v>
      </c>
      <c r="P96" s="93" t="s">
        <v>11</v>
      </c>
      <c r="Q96" s="93" t="s">
        <v>11</v>
      </c>
      <c r="R96" s="84" t="s">
        <v>11</v>
      </c>
      <c r="S96" s="64" t="s">
        <v>11</v>
      </c>
      <c r="T96" s="65" t="s">
        <v>11</v>
      </c>
      <c r="U96" s="65" t="s">
        <v>11</v>
      </c>
      <c r="V96" s="66" t="s">
        <v>11</v>
      </c>
      <c r="W96" s="84" t="s">
        <v>11</v>
      </c>
      <c r="Y96" s="40"/>
      <c r="Z96" s="40"/>
    </row>
    <row r="97" spans="1:26" ht="10.5">
      <c r="A97" s="261"/>
      <c r="B97" s="28" t="s">
        <v>62</v>
      </c>
      <c r="C97" s="245">
        <v>0.07</v>
      </c>
      <c r="D97" s="93" t="s">
        <v>11</v>
      </c>
      <c r="E97" s="93" t="s">
        <v>11</v>
      </c>
      <c r="F97" s="84" t="s">
        <v>11</v>
      </c>
      <c r="G97" s="208">
        <v>0.07</v>
      </c>
      <c r="H97" s="93" t="s">
        <v>11</v>
      </c>
      <c r="I97" s="93" t="s">
        <v>11</v>
      </c>
      <c r="J97" s="84" t="s">
        <v>11</v>
      </c>
      <c r="K97" s="224">
        <v>0.1</v>
      </c>
      <c r="L97" s="93" t="s">
        <v>11</v>
      </c>
      <c r="M97" s="93" t="s">
        <v>11</v>
      </c>
      <c r="N97" s="94" t="s">
        <v>11</v>
      </c>
      <c r="O97" s="217">
        <v>0.056</v>
      </c>
      <c r="P97" s="93" t="s">
        <v>11</v>
      </c>
      <c r="Q97" s="93" t="s">
        <v>11</v>
      </c>
      <c r="R97" s="84" t="s">
        <v>11</v>
      </c>
      <c r="S97" s="67" t="s">
        <v>11</v>
      </c>
      <c r="T97" s="68" t="s">
        <v>11</v>
      </c>
      <c r="U97" s="68" t="s">
        <v>11</v>
      </c>
      <c r="V97" s="69" t="s">
        <v>11</v>
      </c>
      <c r="W97" s="84" t="s">
        <v>11</v>
      </c>
      <c r="Y97" s="40"/>
      <c r="Z97" s="40"/>
    </row>
    <row r="98" spans="1:26" s="30" customFormat="1" ht="10.5">
      <c r="A98" s="261"/>
      <c r="B98" s="29" t="s">
        <v>51</v>
      </c>
      <c r="C98" s="190">
        <v>0.15</v>
      </c>
      <c r="D98" s="93" t="s">
        <v>11</v>
      </c>
      <c r="E98" s="93" t="s">
        <v>11</v>
      </c>
      <c r="F98" s="84" t="s">
        <v>11</v>
      </c>
      <c r="G98" s="218">
        <v>0.13</v>
      </c>
      <c r="H98" s="93" t="s">
        <v>11</v>
      </c>
      <c r="I98" s="93" t="s">
        <v>11</v>
      </c>
      <c r="J98" s="84" t="s">
        <v>11</v>
      </c>
      <c r="K98" s="225">
        <v>0.19</v>
      </c>
      <c r="L98" s="93" t="s">
        <v>11</v>
      </c>
      <c r="M98" s="93" t="s">
        <v>11</v>
      </c>
      <c r="N98" s="94" t="s">
        <v>11</v>
      </c>
      <c r="O98" s="218">
        <v>0.049</v>
      </c>
      <c r="P98" s="93" t="s">
        <v>11</v>
      </c>
      <c r="Q98" s="93" t="s">
        <v>11</v>
      </c>
      <c r="R98" s="84" t="s">
        <v>11</v>
      </c>
      <c r="S98" s="64" t="s">
        <v>11</v>
      </c>
      <c r="T98" s="65" t="s">
        <v>11</v>
      </c>
      <c r="U98" s="65" t="s">
        <v>11</v>
      </c>
      <c r="V98" s="66" t="s">
        <v>11</v>
      </c>
      <c r="W98" s="84" t="s">
        <v>11</v>
      </c>
      <c r="Y98" s="114"/>
      <c r="Z98" s="114"/>
    </row>
    <row r="99" spans="1:26" s="30" customFormat="1" ht="11.25" thickBot="1">
      <c r="A99" s="262"/>
      <c r="B99" s="31" t="s">
        <v>63</v>
      </c>
      <c r="C99" s="191">
        <v>0.78</v>
      </c>
      <c r="D99" s="95" t="s">
        <v>11</v>
      </c>
      <c r="E99" s="95" t="s">
        <v>11</v>
      </c>
      <c r="F99" s="97" t="s">
        <v>11</v>
      </c>
      <c r="G99" s="219">
        <v>0.83</v>
      </c>
      <c r="H99" s="95" t="s">
        <v>11</v>
      </c>
      <c r="I99" s="95" t="s">
        <v>11</v>
      </c>
      <c r="J99" s="97" t="s">
        <v>11</v>
      </c>
      <c r="K99" s="226">
        <v>0.74</v>
      </c>
      <c r="L99" s="95" t="s">
        <v>11</v>
      </c>
      <c r="M99" s="95" t="s">
        <v>11</v>
      </c>
      <c r="N99" s="96" t="s">
        <v>11</v>
      </c>
      <c r="O99" s="219">
        <v>0.42</v>
      </c>
      <c r="P99" s="95" t="s">
        <v>11</v>
      </c>
      <c r="Q99" s="95" t="s">
        <v>11</v>
      </c>
      <c r="R99" s="97" t="s">
        <v>11</v>
      </c>
      <c r="S99" s="70" t="s">
        <v>11</v>
      </c>
      <c r="T99" s="71" t="s">
        <v>11</v>
      </c>
      <c r="U99" s="71" t="s">
        <v>11</v>
      </c>
      <c r="V99" s="72" t="s">
        <v>11</v>
      </c>
      <c r="W99" s="97" t="s">
        <v>11</v>
      </c>
      <c r="Y99" s="114"/>
      <c r="Z99" s="114"/>
    </row>
    <row r="100" spans="1:26" ht="10.5" customHeight="1">
      <c r="A100" s="269" t="s">
        <v>52</v>
      </c>
      <c r="B100" s="22" t="s">
        <v>53</v>
      </c>
      <c r="C100" s="182">
        <v>0.39</v>
      </c>
      <c r="D100" s="91" t="s">
        <v>11</v>
      </c>
      <c r="E100" s="91" t="s">
        <v>11</v>
      </c>
      <c r="F100" s="83" t="s">
        <v>11</v>
      </c>
      <c r="G100" s="215">
        <v>0.49</v>
      </c>
      <c r="H100" s="91" t="s">
        <v>11</v>
      </c>
      <c r="I100" s="91" t="s">
        <v>11</v>
      </c>
      <c r="J100" s="83" t="s">
        <v>11</v>
      </c>
      <c r="K100" s="222">
        <v>0.38</v>
      </c>
      <c r="L100" s="91" t="s">
        <v>11</v>
      </c>
      <c r="M100" s="91" t="s">
        <v>11</v>
      </c>
      <c r="N100" s="92" t="s">
        <v>11</v>
      </c>
      <c r="O100" s="215">
        <v>0.33</v>
      </c>
      <c r="P100" s="91" t="s">
        <v>11</v>
      </c>
      <c r="Q100" s="91" t="s">
        <v>11</v>
      </c>
      <c r="R100" s="83" t="s">
        <v>11</v>
      </c>
      <c r="S100" s="73" t="s">
        <v>11</v>
      </c>
      <c r="T100" s="56" t="s">
        <v>11</v>
      </c>
      <c r="U100" s="56" t="s">
        <v>11</v>
      </c>
      <c r="V100" s="57" t="s">
        <v>11</v>
      </c>
      <c r="W100" s="83" t="s">
        <v>11</v>
      </c>
      <c r="Y100" s="40"/>
      <c r="Z100" s="40"/>
    </row>
    <row r="101" spans="1:26" ht="10.5">
      <c r="A101" s="270"/>
      <c r="B101" s="25" t="s">
        <v>54</v>
      </c>
      <c r="C101" s="183">
        <v>0.18</v>
      </c>
      <c r="D101" s="93" t="s">
        <v>11</v>
      </c>
      <c r="E101" s="93" t="s">
        <v>11</v>
      </c>
      <c r="F101" s="84" t="s">
        <v>11</v>
      </c>
      <c r="G101" s="217">
        <v>0.27</v>
      </c>
      <c r="H101" s="93" t="s">
        <v>11</v>
      </c>
      <c r="I101" s="93" t="s">
        <v>11</v>
      </c>
      <c r="J101" s="84" t="s">
        <v>11</v>
      </c>
      <c r="K101" s="223">
        <v>0.23</v>
      </c>
      <c r="L101" s="93" t="s">
        <v>11</v>
      </c>
      <c r="M101" s="93" t="s">
        <v>11</v>
      </c>
      <c r="N101" s="94" t="s">
        <v>11</v>
      </c>
      <c r="O101" s="217">
        <v>0.19</v>
      </c>
      <c r="P101" s="93" t="s">
        <v>11</v>
      </c>
      <c r="Q101" s="93" t="s">
        <v>11</v>
      </c>
      <c r="R101" s="84" t="s">
        <v>11</v>
      </c>
      <c r="S101" s="74" t="s">
        <v>11</v>
      </c>
      <c r="T101" s="65" t="s">
        <v>11</v>
      </c>
      <c r="U101" s="65" t="s">
        <v>11</v>
      </c>
      <c r="V101" s="66" t="s">
        <v>11</v>
      </c>
      <c r="W101" s="84" t="s">
        <v>11</v>
      </c>
      <c r="Y101" s="40"/>
      <c r="Z101" s="40"/>
    </row>
    <row r="102" spans="1:26" ht="10.5">
      <c r="A102" s="270"/>
      <c r="B102" s="28" t="s">
        <v>55</v>
      </c>
      <c r="C102" s="184">
        <v>0.11</v>
      </c>
      <c r="D102" s="93" t="s">
        <v>11</v>
      </c>
      <c r="E102" s="93" t="s">
        <v>11</v>
      </c>
      <c r="F102" s="84" t="s">
        <v>11</v>
      </c>
      <c r="G102" s="216">
        <v>0.16</v>
      </c>
      <c r="H102" s="93" t="s">
        <v>11</v>
      </c>
      <c r="I102" s="93" t="s">
        <v>11</v>
      </c>
      <c r="J102" s="84" t="s">
        <v>11</v>
      </c>
      <c r="K102" s="223">
        <v>0.15</v>
      </c>
      <c r="L102" s="93" t="s">
        <v>11</v>
      </c>
      <c r="M102" s="93" t="s">
        <v>11</v>
      </c>
      <c r="N102" s="94" t="s">
        <v>11</v>
      </c>
      <c r="O102" s="217">
        <v>0.14</v>
      </c>
      <c r="P102" s="93" t="s">
        <v>11</v>
      </c>
      <c r="Q102" s="93" t="s">
        <v>11</v>
      </c>
      <c r="R102" s="84" t="s">
        <v>11</v>
      </c>
      <c r="S102" s="74" t="s">
        <v>11</v>
      </c>
      <c r="T102" s="65" t="s">
        <v>11</v>
      </c>
      <c r="U102" s="65" t="s">
        <v>11</v>
      </c>
      <c r="V102" s="66" t="s">
        <v>11</v>
      </c>
      <c r="W102" s="84" t="s">
        <v>11</v>
      </c>
      <c r="Y102" s="40"/>
      <c r="Z102" s="40"/>
    </row>
    <row r="103" spans="1:26" ht="10.5">
      <c r="A103" s="270"/>
      <c r="B103" s="28" t="s">
        <v>56</v>
      </c>
      <c r="C103" s="183">
        <v>0.056</v>
      </c>
      <c r="D103" s="93" t="s">
        <v>11</v>
      </c>
      <c r="E103" s="93" t="s">
        <v>11</v>
      </c>
      <c r="F103" s="84" t="s">
        <v>11</v>
      </c>
      <c r="G103" s="208">
        <v>0.07</v>
      </c>
      <c r="H103" s="93" t="s">
        <v>11</v>
      </c>
      <c r="I103" s="93" t="s">
        <v>11</v>
      </c>
      <c r="J103" s="84" t="s">
        <v>11</v>
      </c>
      <c r="K103" s="274">
        <v>0.086</v>
      </c>
      <c r="L103" s="93" t="s">
        <v>11</v>
      </c>
      <c r="M103" s="93" t="s">
        <v>11</v>
      </c>
      <c r="N103" s="94" t="s">
        <v>11</v>
      </c>
      <c r="O103" s="217">
        <v>0.069</v>
      </c>
      <c r="P103" s="93" t="s">
        <v>11</v>
      </c>
      <c r="Q103" s="93" t="s">
        <v>11</v>
      </c>
      <c r="R103" s="84" t="s">
        <v>11</v>
      </c>
      <c r="S103" s="74" t="s">
        <v>11</v>
      </c>
      <c r="T103" s="65" t="s">
        <v>11</v>
      </c>
      <c r="U103" s="65" t="s">
        <v>11</v>
      </c>
      <c r="V103" s="66" t="s">
        <v>11</v>
      </c>
      <c r="W103" s="84" t="s">
        <v>11</v>
      </c>
      <c r="Y103" s="40"/>
      <c r="Z103" s="40"/>
    </row>
    <row r="104" spans="1:26" s="30" customFormat="1" ht="10.5">
      <c r="A104" s="270"/>
      <c r="B104" s="32" t="s">
        <v>57</v>
      </c>
      <c r="C104" s="192">
        <v>0.027</v>
      </c>
      <c r="D104" s="98" t="s">
        <v>11</v>
      </c>
      <c r="E104" s="98" t="s">
        <v>11</v>
      </c>
      <c r="F104" s="88" t="s">
        <v>11</v>
      </c>
      <c r="G104" s="220">
        <v>0.036</v>
      </c>
      <c r="H104" s="98" t="s">
        <v>11</v>
      </c>
      <c r="I104" s="98" t="s">
        <v>11</v>
      </c>
      <c r="J104" s="88" t="s">
        <v>11</v>
      </c>
      <c r="K104" s="227">
        <v>0.045</v>
      </c>
      <c r="L104" s="98" t="s">
        <v>11</v>
      </c>
      <c r="M104" s="98" t="s">
        <v>11</v>
      </c>
      <c r="N104" s="99" t="s">
        <v>11</v>
      </c>
      <c r="O104" s="220">
        <v>0.031</v>
      </c>
      <c r="P104" s="98" t="s">
        <v>11</v>
      </c>
      <c r="Q104" s="98" t="s">
        <v>11</v>
      </c>
      <c r="R104" s="88" t="s">
        <v>11</v>
      </c>
      <c r="S104" s="75" t="s">
        <v>11</v>
      </c>
      <c r="T104" s="76" t="s">
        <v>11</v>
      </c>
      <c r="U104" s="76" t="s">
        <v>11</v>
      </c>
      <c r="V104" s="77" t="s">
        <v>11</v>
      </c>
      <c r="W104" s="88" t="s">
        <v>11</v>
      </c>
      <c r="Y104" s="114"/>
      <c r="Z104" s="114"/>
    </row>
    <row r="105" spans="1:26" s="30" customFormat="1" ht="11.25" thickBot="1">
      <c r="A105" s="271"/>
      <c r="B105" s="33" t="s">
        <v>64</v>
      </c>
      <c r="C105" s="193">
        <v>0.76</v>
      </c>
      <c r="D105" s="100" t="s">
        <v>11</v>
      </c>
      <c r="E105" s="100" t="s">
        <v>11</v>
      </c>
      <c r="F105" s="102" t="s">
        <v>11</v>
      </c>
      <c r="G105" s="246">
        <v>1</v>
      </c>
      <c r="H105" s="100" t="s">
        <v>11</v>
      </c>
      <c r="I105" s="100" t="s">
        <v>11</v>
      </c>
      <c r="J105" s="102" t="s">
        <v>11</v>
      </c>
      <c r="K105" s="247">
        <v>0.89</v>
      </c>
      <c r="L105" s="100" t="s">
        <v>11</v>
      </c>
      <c r="M105" s="100" t="s">
        <v>11</v>
      </c>
      <c r="N105" s="101" t="s">
        <v>11</v>
      </c>
      <c r="O105" s="221">
        <v>0.76</v>
      </c>
      <c r="P105" s="100" t="s">
        <v>11</v>
      </c>
      <c r="Q105" s="100" t="s">
        <v>11</v>
      </c>
      <c r="R105" s="102" t="s">
        <v>11</v>
      </c>
      <c r="S105" s="78" t="s">
        <v>11</v>
      </c>
      <c r="T105" s="79" t="s">
        <v>11</v>
      </c>
      <c r="U105" s="79" t="s">
        <v>11</v>
      </c>
      <c r="V105" s="80" t="s">
        <v>11</v>
      </c>
      <c r="W105" s="102" t="s">
        <v>11</v>
      </c>
      <c r="Y105" s="114"/>
      <c r="Z105" s="114"/>
    </row>
    <row r="106" spans="1:235" ht="10.5">
      <c r="A106" s="248" t="s">
        <v>85</v>
      </c>
      <c r="B106" s="249"/>
      <c r="C106" s="103" t="s">
        <v>11</v>
      </c>
      <c r="D106" s="104" t="s">
        <v>11</v>
      </c>
      <c r="E106" s="104" t="s">
        <v>11</v>
      </c>
      <c r="F106" s="105" t="s">
        <v>11</v>
      </c>
      <c r="G106" s="106" t="s">
        <v>11</v>
      </c>
      <c r="H106" s="104" t="s">
        <v>11</v>
      </c>
      <c r="I106" s="104" t="s">
        <v>11</v>
      </c>
      <c r="J106" s="107" t="s">
        <v>11</v>
      </c>
      <c r="K106" s="103" t="s">
        <v>11</v>
      </c>
      <c r="L106" s="104" t="s">
        <v>11</v>
      </c>
      <c r="M106" s="104" t="s">
        <v>11</v>
      </c>
      <c r="N106" s="105" t="s">
        <v>11</v>
      </c>
      <c r="O106" s="106" t="s">
        <v>81</v>
      </c>
      <c r="P106" s="104" t="s">
        <v>11</v>
      </c>
      <c r="Q106" s="104" t="s">
        <v>11</v>
      </c>
      <c r="R106" s="107" t="s">
        <v>11</v>
      </c>
      <c r="S106" s="49">
        <f>SUM(S64:S93)</f>
        <v>0.01349445</v>
      </c>
      <c r="T106" s="81">
        <f>SUM(T64:T93)</f>
        <v>0.019854919999999995</v>
      </c>
      <c r="U106" s="81">
        <f>SUM(U64:U93)</f>
        <v>0.01815972</v>
      </c>
      <c r="V106" s="82">
        <f>SUM(V64:V93)</f>
        <v>0.016474305</v>
      </c>
      <c r="W106" s="108" t="s">
        <v>81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5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</row>
    <row r="107" spans="1:235" ht="11.25" thickBot="1">
      <c r="A107" s="250" t="s">
        <v>58</v>
      </c>
      <c r="B107" s="251"/>
      <c r="C107" s="109" t="s">
        <v>11</v>
      </c>
      <c r="D107" s="110" t="s">
        <v>11</v>
      </c>
      <c r="E107" s="110" t="s">
        <v>11</v>
      </c>
      <c r="F107" s="111" t="s">
        <v>11</v>
      </c>
      <c r="G107" s="112" t="s">
        <v>11</v>
      </c>
      <c r="H107" s="110" t="s">
        <v>11</v>
      </c>
      <c r="I107" s="110" t="s">
        <v>11</v>
      </c>
      <c r="J107" s="113" t="s">
        <v>11</v>
      </c>
      <c r="K107" s="109" t="s">
        <v>11</v>
      </c>
      <c r="L107" s="110" t="s">
        <v>11</v>
      </c>
      <c r="M107" s="110" t="s">
        <v>11</v>
      </c>
      <c r="N107" s="111" t="s">
        <v>11</v>
      </c>
      <c r="O107" s="112" t="s">
        <v>11</v>
      </c>
      <c r="P107" s="110" t="s">
        <v>11</v>
      </c>
      <c r="Q107" s="110" t="s">
        <v>11</v>
      </c>
      <c r="R107" s="113" t="s">
        <v>11</v>
      </c>
      <c r="S107" s="175">
        <v>0.013</v>
      </c>
      <c r="T107" s="234">
        <v>0.02</v>
      </c>
      <c r="U107" s="177">
        <v>0.018</v>
      </c>
      <c r="V107" s="180">
        <v>0.016</v>
      </c>
      <c r="W107" s="179">
        <f>AVERAGE(S107:V107)</f>
        <v>0.01675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5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</sheetData>
  <sheetProtection/>
  <mergeCells count="30"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A58:B58"/>
    <mergeCell ref="A59:B59"/>
    <mergeCell ref="A60:B60"/>
    <mergeCell ref="C60:F60"/>
    <mergeCell ref="G60:J60"/>
    <mergeCell ref="K60:N60"/>
    <mergeCell ref="A100:A105"/>
    <mergeCell ref="A106:B106"/>
    <mergeCell ref="A107:B107"/>
    <mergeCell ref="O60:R60"/>
    <mergeCell ref="A61:B61"/>
    <mergeCell ref="A62:A70"/>
    <mergeCell ref="A71:A81"/>
    <mergeCell ref="A82:A93"/>
    <mergeCell ref="A94:A99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1" manualBreakCount="1">
    <brk id="56" max="22" man="1"/>
  </rowBreaks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2016-12-25T04:46:14Z</cp:lastPrinted>
  <dcterms:created xsi:type="dcterms:W3CDTF">2006-07-20T04:03:34Z</dcterms:created>
  <dcterms:modified xsi:type="dcterms:W3CDTF">2016-12-25T04:46:17Z</dcterms:modified>
  <cp:category/>
  <cp:version/>
  <cp:contentType/>
  <cp:contentStatus/>
</cp:coreProperties>
</file>