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半田市" sheetId="1" r:id="rId1"/>
  </sheets>
  <definedNames>
    <definedName name="_xlnm.Print_Area" localSheetId="0">'半田市'!$A$1:$W$107</definedName>
    <definedName name="_xlnm.Print_Titles" localSheetId="0">'半田市'!$1:$3</definedName>
  </definedNames>
  <calcPr fullCalcOnLoad="1"/>
</workbook>
</file>

<file path=xl/sharedStrings.xml><?xml version="1.0" encoding="utf-8"?>
<sst xmlns="http://schemas.openxmlformats.org/spreadsheetml/2006/main" count="754" uniqueCount="74">
  <si>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</si>
  <si>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</si>
  <si>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</si>
  <si>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</si>
  <si>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</si>
  <si>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</si>
  <si>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</si>
  <si>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</si>
  <si>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</si>
  <si>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</si>
  <si>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</si>
  <si>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</si>
  <si>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</si>
  <si>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</si>
  <si>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</si>
  <si>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</si>
  <si>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</si>
  <si>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</si>
  <si>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</si>
  <si>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</si>
  <si>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</si>
  <si>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</si>
  <si>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</si>
  <si>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</si>
  <si>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</si>
  <si>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</si>
  <si>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</si>
  <si>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</si>
  <si>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</si>
  <si>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</si>
  <si>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</si>
  <si>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</si>
  <si>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</si>
  <si>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</si>
  <si>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</si>
  <si>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</si>
  <si>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</si>
  <si>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</si>
  <si>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</si>
  <si>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</si>
  <si>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全毒性等量</t>
  </si>
  <si>
    <t>全毒性等量(小計）</t>
  </si>
  <si>
    <t>・＊は検出下限値以上定量下限値未満の値</t>
  </si>
  <si>
    <t>・NDは検出下限値未満の値</t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</si>
  <si>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</si>
  <si>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</si>
  <si>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</si>
  <si>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</si>
  <si>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</si>
  <si>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</si>
  <si>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</si>
  <si>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</si>
  <si>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</si>
  <si>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</si>
  <si>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</si>
  <si>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</si>
  <si>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</si>
  <si>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</si>
  <si>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</si>
  <si>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</si>
  <si>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ND</t>
  </si>
  <si>
    <t>*</t>
  </si>
  <si>
    <t>半田市</t>
  </si>
  <si>
    <t>花園小学校（半田市花園町3丁目5番地の１）</t>
  </si>
  <si>
    <t>春</t>
  </si>
  <si>
    <t>夏</t>
  </si>
  <si>
    <t>秋</t>
  </si>
  <si>
    <t>冬</t>
  </si>
  <si>
    <t>年平均値</t>
  </si>
  <si>
    <t>実測濃度
(pg/m3)</t>
  </si>
  <si>
    <t>毒性等量
(pg-TEQ/m3)</t>
  </si>
  <si>
    <t>半田市役所（半田市東洋町2丁目1番地）</t>
  </si>
  <si>
    <t>2010（平成22）年度ダイオキシン類大気環境調査結果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</si>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</sst>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_);\(0\)"/>
    <numFmt numFmtId="215" formatCode="0.000_);\(0.000\)"/>
    <numFmt numFmtId="216" formatCode="0.0000_);\(0.0000\)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vertAlign val="superscript"/>
      <sz val="8"/>
      <name val="ＭＳ Ｐゴシック"/>
      <family val="3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ill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>
      <alignment horizontal="centerContinuous"/>
      <protection/>
    </xf>
    <xf numFmtId="0" fontId="0" fillId="0" borderId="0" xfId="21" applyFill="1" applyProtection="1">
      <alignment/>
      <protection/>
    </xf>
    <xf numFmtId="0" fontId="0" fillId="0" borderId="2" xfId="21" applyFont="1" applyFill="1" applyBorder="1" applyAlignment="1" applyProtection="1">
      <alignment/>
      <protection/>
    </xf>
    <xf numFmtId="0" fontId="0" fillId="0" borderId="3" xfId="21" applyFont="1" applyFill="1" applyBorder="1" applyAlignment="1" applyProtection="1">
      <alignment/>
      <protection/>
    </xf>
    <xf numFmtId="0" fontId="0" fillId="0" borderId="4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5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7" xfId="21" applyFont="1" applyFill="1" applyBorder="1" applyAlignment="1" applyProtection="1">
      <alignment/>
      <protection/>
    </xf>
    <xf numFmtId="0" fontId="0" fillId="0" borderId="7" xfId="21" applyFont="1" applyFill="1" applyBorder="1" applyAlignment="1">
      <alignment horizontal="centerContinuous" wrapText="1"/>
      <protection/>
    </xf>
    <xf numFmtId="0" fontId="6" fillId="0" borderId="8" xfId="21" applyFont="1" applyFill="1" applyBorder="1" applyAlignment="1">
      <alignment horizontal="center" vertical="center"/>
      <protection/>
    </xf>
    <xf numFmtId="0" fontId="6" fillId="0" borderId="9" xfId="21" applyFont="1" applyFill="1" applyBorder="1" applyAlignment="1">
      <alignment horizontal="center" vertical="center"/>
      <protection/>
    </xf>
    <xf numFmtId="0" fontId="0" fillId="0" borderId="10" xfId="21" applyFont="1" applyFill="1" applyBorder="1" applyAlignment="1" applyProtection="1">
      <alignment horizontal="left"/>
      <protection/>
    </xf>
    <xf numFmtId="0" fontId="6" fillId="0" borderId="11" xfId="21" applyFont="1" applyFill="1" applyBorder="1" applyAlignment="1">
      <alignment horizontal="center" vertical="center"/>
      <protection/>
    </xf>
    <xf numFmtId="0" fontId="0" fillId="0" borderId="10" xfId="21" applyFont="1" applyFill="1" applyBorder="1" applyAlignment="1">
      <alignment horizontal="centerContinuous" wrapText="1"/>
      <protection/>
    </xf>
    <xf numFmtId="0" fontId="0" fillId="0" borderId="12" xfId="21" applyFill="1" applyBorder="1" applyProtection="1">
      <alignment/>
      <protection locked="0"/>
    </xf>
    <xf numFmtId="0" fontId="0" fillId="0" borderId="13" xfId="21" applyFont="1" applyFill="1" applyBorder="1" applyAlignment="1" applyProtection="1">
      <alignment horizontal="left"/>
      <protection/>
    </xf>
    <xf numFmtId="0" fontId="0" fillId="0" borderId="14" xfId="21" applyFont="1" applyFill="1" applyBorder="1" applyAlignment="1" applyProtection="1">
      <alignment horizontal="left"/>
      <protection/>
    </xf>
    <xf numFmtId="0" fontId="0" fillId="0" borderId="15" xfId="21" applyFont="1" applyFill="1" applyBorder="1" applyAlignment="1" applyProtection="1">
      <alignment horizontal="left"/>
      <protection/>
    </xf>
    <xf numFmtId="0" fontId="0" fillId="0" borderId="0" xfId="21" applyFont="1" applyFill="1" applyBorder="1">
      <alignment/>
      <protection/>
    </xf>
    <xf numFmtId="0" fontId="0" fillId="0" borderId="16" xfId="21" applyFont="1" applyFill="1" applyBorder="1" applyAlignment="1" applyProtection="1">
      <alignment/>
      <protection locked="0"/>
    </xf>
    <xf numFmtId="0" fontId="0" fillId="0" borderId="17" xfId="21" applyFont="1" applyFill="1" applyBorder="1" applyAlignment="1" applyProtection="1">
      <alignment/>
      <protection locked="0"/>
    </xf>
    <xf numFmtId="0" fontId="0" fillId="0" borderId="18" xfId="21" applyFont="1" applyFill="1" applyBorder="1" applyAlignment="1">
      <alignment horizontal="centerContinuous" wrapText="1"/>
      <protection/>
    </xf>
    <xf numFmtId="0" fontId="0" fillId="0" borderId="19" xfId="21" applyFill="1" applyBorder="1">
      <alignment/>
      <protection/>
    </xf>
    <xf numFmtId="0" fontId="0" fillId="0" borderId="20" xfId="21" applyFill="1" applyBorder="1">
      <alignment/>
      <protection/>
    </xf>
    <xf numFmtId="0" fontId="0" fillId="0" borderId="21" xfId="21" applyNumberFormat="1" applyFont="1" applyFill="1" applyBorder="1" applyAlignment="1" applyProtection="1">
      <alignment horizontal="center"/>
      <protection/>
    </xf>
    <xf numFmtId="0" fontId="0" fillId="0" borderId="22" xfId="21" applyNumberFormat="1" applyFont="1" applyFill="1" applyBorder="1" applyAlignment="1" applyProtection="1">
      <alignment horizontal="center"/>
      <protection/>
    </xf>
    <xf numFmtId="0" fontId="0" fillId="0" borderId="23" xfId="21" applyNumberFormat="1" applyFont="1" applyFill="1" applyBorder="1" applyAlignment="1" applyProtection="1">
      <alignment horizontal="center"/>
      <protection/>
    </xf>
    <xf numFmtId="0" fontId="0" fillId="0" borderId="24" xfId="21" applyNumberFormat="1" applyFont="1" applyFill="1" applyBorder="1" applyAlignment="1">
      <alignment horizontal="center"/>
      <protection/>
    </xf>
    <xf numFmtId="0" fontId="0" fillId="0" borderId="25" xfId="21" applyNumberFormat="1" applyFont="1" applyFill="1" applyBorder="1" applyAlignment="1">
      <alignment horizontal="center"/>
      <protection/>
    </xf>
    <xf numFmtId="0" fontId="0" fillId="0" borderId="26" xfId="21" applyNumberFormat="1" applyFont="1" applyFill="1" applyBorder="1" applyAlignment="1" applyProtection="1">
      <alignment horizontal="center"/>
      <protection/>
    </xf>
    <xf numFmtId="0" fontId="0" fillId="0" borderId="27" xfId="21" applyNumberFormat="1" applyFont="1" applyFill="1" applyBorder="1" applyAlignment="1">
      <alignment horizontal="center"/>
      <protection/>
    </xf>
    <xf numFmtId="0" fontId="0" fillId="0" borderId="23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 applyProtection="1">
      <alignment horizontal="center"/>
      <protection/>
    </xf>
    <xf numFmtId="0" fontId="0" fillId="0" borderId="9" xfId="21" applyNumberFormat="1" applyFont="1" applyFill="1" applyBorder="1" applyAlignment="1" applyProtection="1">
      <alignment horizontal="center"/>
      <protection/>
    </xf>
    <xf numFmtId="0" fontId="0" fillId="0" borderId="29" xfId="21" applyNumberFormat="1" applyFont="1" applyFill="1" applyBorder="1" applyAlignment="1">
      <alignment horizontal="center"/>
      <protection/>
    </xf>
    <xf numFmtId="0" fontId="0" fillId="0" borderId="30" xfId="21" applyNumberFormat="1" applyFont="1" applyFill="1" applyBorder="1" applyAlignment="1">
      <alignment horizontal="center"/>
      <protection/>
    </xf>
    <xf numFmtId="0" fontId="0" fillId="0" borderId="31" xfId="21" applyNumberFormat="1" applyFont="1" applyFill="1" applyBorder="1" applyAlignment="1">
      <alignment horizontal="center"/>
      <protection/>
    </xf>
    <xf numFmtId="0" fontId="0" fillId="0" borderId="32" xfId="21" applyNumberFormat="1" applyFont="1" applyFill="1" applyBorder="1" applyAlignment="1">
      <alignment horizontal="center"/>
      <protection/>
    </xf>
    <xf numFmtId="0" fontId="0" fillId="0" borderId="6" xfId="21" applyNumberFormat="1" applyFont="1" applyFill="1" applyBorder="1" applyAlignment="1">
      <alignment horizontal="center"/>
      <protection/>
    </xf>
    <xf numFmtId="0" fontId="0" fillId="0" borderId="33" xfId="21" applyNumberFormat="1" applyFont="1" applyFill="1" applyBorder="1" applyAlignment="1">
      <alignment horizontal="center"/>
      <protection/>
    </xf>
    <xf numFmtId="0" fontId="0" fillId="0" borderId="21" xfId="21" applyNumberFormat="1" applyFont="1" applyFill="1" applyBorder="1" applyAlignment="1">
      <alignment horizontal="center"/>
      <protection/>
    </xf>
    <xf numFmtId="0" fontId="0" fillId="0" borderId="4" xfId="21" applyNumberFormat="1" applyFont="1" applyFill="1" applyBorder="1" applyAlignment="1">
      <alignment horizontal="center"/>
      <protection/>
    </xf>
    <xf numFmtId="0" fontId="0" fillId="0" borderId="4" xfId="21" applyNumberFormat="1" applyFill="1" applyBorder="1" applyAlignment="1">
      <alignment horizontal="center"/>
      <protection/>
    </xf>
    <xf numFmtId="0" fontId="0" fillId="0" borderId="31" xfId="21" applyNumberFormat="1" applyFill="1" applyBorder="1" applyAlignment="1">
      <alignment horizontal="center"/>
      <protection/>
    </xf>
    <xf numFmtId="0" fontId="0" fillId="0" borderId="34" xfId="21" applyNumberFormat="1" applyFont="1" applyFill="1" applyBorder="1" applyAlignment="1">
      <alignment horizontal="center"/>
      <protection/>
    </xf>
    <xf numFmtId="0" fontId="0" fillId="0" borderId="35" xfId="21" applyNumberFormat="1" applyFont="1" applyFill="1" applyBorder="1" applyAlignment="1">
      <alignment horizontal="center"/>
      <protection/>
    </xf>
    <xf numFmtId="0" fontId="0" fillId="0" borderId="36" xfId="21" applyNumberFormat="1" applyFont="1" applyFill="1" applyBorder="1" applyAlignment="1">
      <alignment horizontal="center"/>
      <protection/>
    </xf>
    <xf numFmtId="0" fontId="0" fillId="0" borderId="37" xfId="21" applyNumberFormat="1" applyFont="1" applyFill="1" applyBorder="1" applyAlignment="1">
      <alignment horizontal="center"/>
      <protection/>
    </xf>
    <xf numFmtId="0" fontId="0" fillId="0" borderId="38" xfId="21" applyNumberFormat="1" applyFont="1" applyFill="1" applyBorder="1" applyAlignment="1">
      <alignment horizontal="center"/>
      <protection/>
    </xf>
    <xf numFmtId="178" fontId="0" fillId="0" borderId="39" xfId="21" applyNumberFormat="1" applyFill="1" applyBorder="1" applyAlignment="1">
      <alignment horizontal="center"/>
      <protection/>
    </xf>
    <xf numFmtId="0" fontId="0" fillId="0" borderId="31" xfId="21" applyNumberFormat="1" applyFont="1" applyFill="1" applyBorder="1" applyAlignment="1" applyProtection="1">
      <alignment horizontal="center"/>
      <protection/>
    </xf>
    <xf numFmtId="0" fontId="0" fillId="0" borderId="32" xfId="21" applyNumberFormat="1" applyFont="1" applyFill="1" applyBorder="1" applyAlignment="1" applyProtection="1">
      <alignment horizontal="center"/>
      <protection/>
    </xf>
    <xf numFmtId="0" fontId="0" fillId="0" borderId="40" xfId="21" applyNumberFormat="1" applyFont="1" applyFill="1" applyBorder="1" applyAlignment="1" applyProtection="1">
      <alignment horizontal="center"/>
      <protection/>
    </xf>
    <xf numFmtId="0" fontId="0" fillId="0" borderId="41" xfId="21" applyNumberFormat="1" applyFont="1" applyFill="1" applyBorder="1" applyAlignment="1" applyProtection="1">
      <alignment horizontal="center"/>
      <protection/>
    </xf>
    <xf numFmtId="0" fontId="0" fillId="0" borderId="42" xfId="21" applyNumberFormat="1" applyFont="1" applyFill="1" applyBorder="1" applyAlignment="1" applyProtection="1">
      <alignment horizontal="center"/>
      <protection/>
    </xf>
    <xf numFmtId="0" fontId="0" fillId="0" borderId="43" xfId="21" applyNumberFormat="1" applyFont="1" applyFill="1" applyBorder="1" applyAlignment="1" applyProtection="1">
      <alignment horizontal="center"/>
      <protection/>
    </xf>
    <xf numFmtId="0" fontId="0" fillId="0" borderId="44" xfId="21" applyNumberFormat="1" applyFont="1" applyFill="1" applyBorder="1" applyAlignment="1" applyProtection="1">
      <alignment horizontal="center"/>
      <protection/>
    </xf>
    <xf numFmtId="0" fontId="0" fillId="0" borderId="45" xfId="21" applyNumberFormat="1" applyFont="1" applyFill="1" applyBorder="1" applyAlignment="1" applyProtection="1">
      <alignment horizontal="center"/>
      <protection/>
    </xf>
    <xf numFmtId="0" fontId="0" fillId="0" borderId="8" xfId="21" applyNumberFormat="1" applyFont="1" applyFill="1" applyBorder="1" applyAlignment="1" applyProtection="1">
      <alignment horizontal="center"/>
      <protection/>
    </xf>
    <xf numFmtId="0" fontId="0" fillId="0" borderId="11" xfId="21" applyNumberFormat="1" applyFont="1" applyFill="1" applyBorder="1" applyAlignment="1" applyProtection="1">
      <alignment horizontal="center"/>
      <protection/>
    </xf>
    <xf numFmtId="0" fontId="0" fillId="0" borderId="21" xfId="21" applyNumberFormat="1" applyFill="1" applyBorder="1" applyAlignment="1">
      <alignment horizontal="center"/>
      <protection/>
    </xf>
    <xf numFmtId="0" fontId="7" fillId="0" borderId="0" xfId="21" applyFont="1" applyFill="1">
      <alignment/>
      <protection/>
    </xf>
    <xf numFmtId="0" fontId="0" fillId="0" borderId="0" xfId="21" applyFill="1" applyAlignment="1">
      <alignment horizontal="center"/>
      <protection/>
    </xf>
    <xf numFmtId="0" fontId="0" fillId="0" borderId="0" xfId="21" applyFont="1" applyFill="1">
      <alignment/>
      <protection/>
    </xf>
    <xf numFmtId="0" fontId="0" fillId="0" borderId="2" xfId="21" applyFill="1" applyBorder="1" applyAlignment="1">
      <alignment horizontal="center"/>
      <protection/>
    </xf>
    <xf numFmtId="0" fontId="0" fillId="0" borderId="7" xfId="21" applyFill="1" applyBorder="1" applyAlignment="1">
      <alignment horizontal="center"/>
      <protection/>
    </xf>
    <xf numFmtId="0" fontId="0" fillId="0" borderId="4" xfId="21" applyFont="1" applyFill="1" applyBorder="1" applyAlignment="1">
      <alignment horizontal="center"/>
      <protection/>
    </xf>
    <xf numFmtId="0" fontId="0" fillId="0" borderId="31" xfId="21" applyFont="1" applyFill="1" applyBorder="1" applyAlignment="1">
      <alignment horizontal="center"/>
      <protection/>
    </xf>
    <xf numFmtId="0" fontId="0" fillId="0" borderId="21" xfId="21" applyFont="1" applyFill="1" applyBorder="1" applyAlignment="1">
      <alignment horizontal="center"/>
      <protection/>
    </xf>
    <xf numFmtId="0" fontId="0" fillId="0" borderId="29" xfId="21" applyFont="1" applyFill="1" applyBorder="1" applyAlignment="1">
      <alignment horizontal="center"/>
      <protection/>
    </xf>
    <xf numFmtId="0" fontId="0" fillId="0" borderId="12" xfId="21" applyFont="1" applyFill="1" applyBorder="1" applyAlignment="1">
      <alignment horizontal="center" wrapText="1"/>
      <protection/>
    </xf>
    <xf numFmtId="0" fontId="0" fillId="0" borderId="8" xfId="21" applyFont="1" applyFill="1" applyBorder="1" applyAlignment="1">
      <alignment horizontal="center" wrapText="1"/>
      <protection/>
    </xf>
    <xf numFmtId="0" fontId="0" fillId="0" borderId="9" xfId="21" applyFont="1" applyFill="1" applyBorder="1" applyAlignment="1">
      <alignment horizontal="center" wrapText="1"/>
      <protection/>
    </xf>
    <xf numFmtId="0" fontId="0" fillId="0" borderId="46" xfId="21" applyFont="1" applyFill="1" applyBorder="1" applyAlignment="1">
      <alignment horizontal="center" wrapText="1"/>
      <protection/>
    </xf>
    <xf numFmtId="0" fontId="0" fillId="0" borderId="47" xfId="21" applyFill="1" applyBorder="1" applyAlignment="1" quotePrefix="1">
      <alignment horizontal="left"/>
      <protection/>
    </xf>
    <xf numFmtId="0" fontId="0" fillId="0" borderId="48" xfId="21" applyNumberFormat="1" applyFill="1" applyBorder="1" applyProtection="1">
      <alignment/>
      <protection locked="0"/>
    </xf>
    <xf numFmtId="0" fontId="0" fillId="0" borderId="31" xfId="21" applyNumberFormat="1" applyFill="1" applyBorder="1" applyProtection="1">
      <alignment/>
      <protection locked="0"/>
    </xf>
    <xf numFmtId="0" fontId="0" fillId="0" borderId="32" xfId="21" applyNumberFormat="1" applyFill="1" applyBorder="1" applyProtection="1">
      <alignment/>
      <protection locked="0"/>
    </xf>
    <xf numFmtId="0" fontId="0" fillId="0" borderId="14" xfId="21" applyFill="1" applyBorder="1" applyAlignment="1" quotePrefix="1">
      <alignment horizontal="left"/>
      <protection/>
    </xf>
    <xf numFmtId="0" fontId="0" fillId="0" borderId="49" xfId="21" applyNumberFormat="1" applyFill="1" applyBorder="1" applyProtection="1">
      <alignment/>
      <protection locked="0"/>
    </xf>
    <xf numFmtId="0" fontId="0" fillId="0" borderId="40" xfId="21" applyNumberFormat="1" applyFill="1" applyBorder="1" applyProtection="1">
      <alignment/>
      <protection locked="0"/>
    </xf>
    <xf numFmtId="0" fontId="0" fillId="0" borderId="41" xfId="21" applyNumberFormat="1" applyFill="1" applyBorder="1" applyProtection="1">
      <alignment/>
      <protection locked="0"/>
    </xf>
    <xf numFmtId="0" fontId="0" fillId="0" borderId="5" xfId="21" applyNumberFormat="1" applyFont="1" applyFill="1" applyBorder="1" applyAlignment="1">
      <alignment horizontal="center"/>
      <protection/>
    </xf>
    <xf numFmtId="0" fontId="0" fillId="0" borderId="40" xfId="21" applyNumberFormat="1" applyFont="1" applyFill="1" applyBorder="1" applyAlignment="1">
      <alignment horizontal="center"/>
      <protection/>
    </xf>
    <xf numFmtId="0" fontId="0" fillId="0" borderId="22" xfId="21" applyNumberFormat="1" applyFont="1" applyFill="1" applyBorder="1" applyAlignment="1">
      <alignment horizontal="center"/>
      <protection/>
    </xf>
    <xf numFmtId="0" fontId="0" fillId="0" borderId="14" xfId="21" applyFont="1" applyFill="1" applyBorder="1" applyAlignment="1" quotePrefix="1">
      <alignment horizontal="left"/>
      <protection/>
    </xf>
    <xf numFmtId="0" fontId="0" fillId="0" borderId="49" xfId="21" applyNumberFormat="1" applyFont="1" applyFill="1" applyBorder="1" applyProtection="1">
      <alignment/>
      <protection locked="0"/>
    </xf>
    <xf numFmtId="0" fontId="0" fillId="0" borderId="40" xfId="21" applyNumberFormat="1" applyFont="1" applyFill="1" applyBorder="1" applyProtection="1">
      <alignment/>
      <protection locked="0"/>
    </xf>
    <xf numFmtId="0" fontId="0" fillId="0" borderId="22" xfId="21" applyNumberFormat="1" applyFont="1" applyFill="1" applyBorder="1" applyProtection="1">
      <alignment/>
      <protection locked="0"/>
    </xf>
    <xf numFmtId="0" fontId="0" fillId="0" borderId="5" xfId="21" applyNumberFormat="1" applyFill="1" applyBorder="1" applyAlignment="1">
      <alignment horizontal="center"/>
      <protection/>
    </xf>
    <xf numFmtId="0" fontId="0" fillId="0" borderId="40" xfId="21" applyNumberFormat="1" applyFill="1" applyBorder="1" applyAlignment="1">
      <alignment horizontal="center"/>
      <protection/>
    </xf>
    <xf numFmtId="0" fontId="0" fillId="0" borderId="22" xfId="21" applyNumberFormat="1" applyFill="1" applyBorder="1" applyAlignment="1">
      <alignment horizontal="center"/>
      <protection/>
    </xf>
    <xf numFmtId="0" fontId="0" fillId="0" borderId="10" xfId="21" applyFont="1" applyFill="1" applyBorder="1" applyAlignment="1" quotePrefix="1">
      <alignment horizontal="left"/>
      <protection/>
    </xf>
    <xf numFmtId="0" fontId="0" fillId="0" borderId="50" xfId="21" applyNumberFormat="1" applyFill="1" applyBorder="1" applyProtection="1">
      <alignment/>
      <protection locked="0"/>
    </xf>
    <xf numFmtId="0" fontId="0" fillId="0" borderId="8" xfId="21" applyNumberFormat="1" applyFont="1" applyFill="1" applyBorder="1" applyProtection="1">
      <alignment/>
      <protection locked="0"/>
    </xf>
    <xf numFmtId="0" fontId="0" fillId="0" borderId="8" xfId="21" applyNumberFormat="1" applyFill="1" applyBorder="1" applyProtection="1">
      <alignment/>
      <protection locked="0"/>
    </xf>
    <xf numFmtId="0" fontId="0" fillId="0" borderId="11" xfId="21" applyNumberFormat="1" applyFill="1" applyBorder="1" applyProtection="1">
      <alignment/>
      <protection locked="0"/>
    </xf>
    <xf numFmtId="0" fontId="0" fillId="0" borderId="12" xfId="21" applyNumberFormat="1" applyFill="1" applyBorder="1" applyAlignment="1">
      <alignment horizontal="center"/>
      <protection/>
    </xf>
    <xf numFmtId="0" fontId="0" fillId="0" borderId="8" xfId="21" applyNumberFormat="1" applyFill="1" applyBorder="1" applyAlignment="1">
      <alignment horizontal="center"/>
      <protection/>
    </xf>
    <xf numFmtId="0" fontId="0" fillId="0" borderId="9" xfId="21" applyNumberFormat="1" applyFill="1" applyBorder="1" applyAlignment="1">
      <alignment horizontal="center"/>
      <protection/>
    </xf>
    <xf numFmtId="0" fontId="0" fillId="0" borderId="51" xfId="21" applyFont="1" applyFill="1" applyBorder="1">
      <alignment/>
      <protection/>
    </xf>
    <xf numFmtId="0" fontId="0" fillId="0" borderId="14" xfId="21" applyFill="1" applyBorder="1">
      <alignment/>
      <protection/>
    </xf>
    <xf numFmtId="0" fontId="0" fillId="0" borderId="10" xfId="21" applyFill="1" applyBorder="1">
      <alignment/>
      <protection/>
    </xf>
    <xf numFmtId="0" fontId="0" fillId="0" borderId="14" xfId="21" applyFont="1" applyFill="1" applyBorder="1">
      <alignment/>
      <protection/>
    </xf>
    <xf numFmtId="0" fontId="0" fillId="0" borderId="6" xfId="21" applyNumberFormat="1" applyFill="1" applyBorder="1" applyAlignment="1">
      <alignment horizontal="center"/>
      <protection/>
    </xf>
    <xf numFmtId="0" fontId="0" fillId="0" borderId="33" xfId="21" applyNumberFormat="1" applyFill="1" applyBorder="1" applyAlignment="1">
      <alignment horizontal="center"/>
      <protection/>
    </xf>
    <xf numFmtId="0" fontId="0" fillId="0" borderId="52" xfId="21" applyNumberFormat="1" applyFill="1" applyBorder="1" applyAlignment="1">
      <alignment horizontal="center"/>
      <protection/>
    </xf>
    <xf numFmtId="0" fontId="0" fillId="0" borderId="47" xfId="21" applyFont="1" applyFill="1" applyBorder="1">
      <alignment/>
      <protection/>
    </xf>
    <xf numFmtId="0" fontId="0" fillId="0" borderId="53" xfId="21" applyNumberFormat="1" applyFill="1" applyBorder="1" applyProtection="1">
      <alignment/>
      <protection locked="0"/>
    </xf>
    <xf numFmtId="0" fontId="0" fillId="0" borderId="33" xfId="21" applyNumberFormat="1" applyFill="1" applyBorder="1" applyProtection="1">
      <alignment/>
      <protection locked="0"/>
    </xf>
    <xf numFmtId="0" fontId="0" fillId="0" borderId="54" xfId="21" applyNumberFormat="1" applyFill="1" applyBorder="1" applyProtection="1">
      <alignment/>
      <protection locked="0"/>
    </xf>
    <xf numFmtId="0" fontId="0" fillId="0" borderId="33" xfId="21" applyNumberFormat="1" applyFont="1" applyFill="1" applyBorder="1" applyProtection="1">
      <alignment/>
      <protection locked="0"/>
    </xf>
    <xf numFmtId="0" fontId="0" fillId="0" borderId="37" xfId="21" applyNumberFormat="1" applyFill="1" applyBorder="1" applyAlignment="1">
      <alignment horizontal="center"/>
      <protection/>
    </xf>
    <xf numFmtId="0" fontId="0" fillId="0" borderId="35" xfId="21" applyNumberFormat="1" applyFill="1" applyBorder="1" applyAlignment="1">
      <alignment horizontal="center"/>
      <protection/>
    </xf>
    <xf numFmtId="0" fontId="0" fillId="0" borderId="38" xfId="21" applyNumberFormat="1" applyFill="1" applyBorder="1" applyAlignment="1">
      <alignment horizontal="center"/>
      <protection/>
    </xf>
    <xf numFmtId="0" fontId="0" fillId="0" borderId="51" xfId="21" applyFont="1" applyFill="1" applyBorder="1" applyAlignment="1">
      <alignment horizontal="left"/>
      <protection/>
    </xf>
    <xf numFmtId="0" fontId="0" fillId="0" borderId="48" xfId="21" applyNumberFormat="1" applyFont="1" applyFill="1" applyBorder="1" applyProtection="1">
      <alignment/>
      <protection locked="0"/>
    </xf>
    <xf numFmtId="0" fontId="0" fillId="0" borderId="4" xfId="21" applyNumberFormat="1" applyFill="1" applyBorder="1" applyProtection="1">
      <alignment/>
      <protection locked="0"/>
    </xf>
    <xf numFmtId="0" fontId="0" fillId="0" borderId="30" xfId="21" applyNumberFormat="1" applyFill="1" applyBorder="1" applyProtection="1">
      <alignment/>
      <protection locked="0"/>
    </xf>
    <xf numFmtId="0" fontId="0" fillId="0" borderId="52" xfId="21" applyNumberFormat="1" applyFont="1" applyFill="1" applyBorder="1" applyAlignment="1">
      <alignment horizontal="center"/>
      <protection/>
    </xf>
    <xf numFmtId="0" fontId="0" fillId="0" borderId="14" xfId="21" applyFont="1" applyFill="1" applyBorder="1" applyAlignment="1">
      <alignment horizontal="left"/>
      <protection/>
    </xf>
    <xf numFmtId="0" fontId="0" fillId="0" borderId="5" xfId="21" applyNumberFormat="1" applyFill="1" applyBorder="1" applyProtection="1">
      <alignment/>
      <protection locked="0"/>
    </xf>
    <xf numFmtId="0" fontId="0" fillId="0" borderId="55" xfId="21" applyNumberFormat="1" applyFill="1" applyBorder="1" applyProtection="1">
      <alignment/>
      <protection locked="0"/>
    </xf>
    <xf numFmtId="2" fontId="0" fillId="0" borderId="55" xfId="21" applyNumberFormat="1" applyFill="1" applyBorder="1" applyProtection="1">
      <alignment/>
      <protection locked="0"/>
    </xf>
    <xf numFmtId="0" fontId="0" fillId="0" borderId="49" xfId="21" applyNumberFormat="1" applyFont="1" applyFill="1" applyBorder="1" applyProtection="1">
      <alignment/>
      <protection/>
    </xf>
    <xf numFmtId="0" fontId="0" fillId="0" borderId="5" xfId="21" applyNumberFormat="1" applyFill="1" applyBorder="1" applyProtection="1">
      <alignment/>
      <protection/>
    </xf>
    <xf numFmtId="0" fontId="0" fillId="0" borderId="55" xfId="21" applyNumberFormat="1" applyFill="1" applyBorder="1" applyProtection="1">
      <alignment/>
      <protection/>
    </xf>
    <xf numFmtId="0" fontId="0" fillId="0" borderId="56" xfId="21" applyNumberFormat="1" applyFill="1" applyBorder="1" applyProtection="1">
      <alignment/>
      <protection/>
    </xf>
    <xf numFmtId="0" fontId="0" fillId="0" borderId="57" xfId="21" applyNumberFormat="1" applyFill="1" applyBorder="1" applyProtection="1">
      <alignment/>
      <protection/>
    </xf>
    <xf numFmtId="0" fontId="0" fillId="0" borderId="58" xfId="21" applyNumberFormat="1" applyFill="1" applyBorder="1" applyProtection="1">
      <alignment/>
      <protection/>
    </xf>
    <xf numFmtId="0" fontId="0" fillId="0" borderId="57" xfId="21" applyNumberFormat="1" applyFont="1" applyFill="1" applyBorder="1" applyAlignment="1">
      <alignment horizontal="center"/>
      <protection/>
    </xf>
    <xf numFmtId="0" fontId="0" fillId="0" borderId="42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>
      <alignment horizontal="center"/>
      <protection/>
    </xf>
    <xf numFmtId="0" fontId="0" fillId="0" borderId="59" xfId="21" applyNumberFormat="1" applyFont="1" applyFill="1" applyBorder="1" applyAlignment="1">
      <alignment horizontal="center"/>
      <protection/>
    </xf>
    <xf numFmtId="0" fontId="0" fillId="0" borderId="60" xfId="21" applyNumberFormat="1" applyFont="1" applyFill="1" applyBorder="1" applyProtection="1">
      <alignment/>
      <protection/>
    </xf>
    <xf numFmtId="0" fontId="0" fillId="0" borderId="61" xfId="21" applyNumberFormat="1" applyFill="1" applyBorder="1" applyProtection="1">
      <alignment/>
      <protection/>
    </xf>
    <xf numFmtId="0" fontId="0" fillId="0" borderId="62" xfId="21" applyNumberFormat="1" applyFill="1" applyBorder="1" applyProtection="1">
      <alignment/>
      <protection/>
    </xf>
    <xf numFmtId="0" fontId="0" fillId="0" borderId="62" xfId="21" applyNumberFormat="1" applyFont="1" applyFill="1" applyBorder="1" applyAlignment="1">
      <alignment horizontal="center"/>
      <protection/>
    </xf>
    <xf numFmtId="0" fontId="0" fillId="0" borderId="44" xfId="21" applyNumberFormat="1" applyFont="1" applyFill="1" applyBorder="1" applyAlignment="1">
      <alignment horizontal="center"/>
      <protection/>
    </xf>
    <xf numFmtId="0" fontId="0" fillId="0" borderId="26" xfId="21" applyNumberFormat="1" applyFont="1" applyFill="1" applyBorder="1" applyAlignment="1">
      <alignment horizontal="center"/>
      <protection/>
    </xf>
    <xf numFmtId="0" fontId="0" fillId="0" borderId="50" xfId="21" applyNumberFormat="1" applyFill="1" applyBorder="1" applyProtection="1">
      <alignment/>
      <protection/>
    </xf>
    <xf numFmtId="0" fontId="0" fillId="0" borderId="12" xfId="21" applyNumberFormat="1" applyFill="1" applyBorder="1" applyProtection="1">
      <alignment/>
      <protection/>
    </xf>
    <xf numFmtId="0" fontId="0" fillId="0" borderId="1" xfId="21" applyNumberFormat="1" applyFill="1" applyBorder="1" applyProtection="1">
      <alignment/>
      <protection/>
    </xf>
    <xf numFmtId="0" fontId="0" fillId="0" borderId="1" xfId="21" applyNumberFormat="1" applyFont="1" applyFill="1" applyBorder="1" applyAlignment="1">
      <alignment horizontal="center"/>
      <protection/>
    </xf>
    <xf numFmtId="0" fontId="0" fillId="0" borderId="8" xfId="21" applyNumberFormat="1" applyFont="1" applyFill="1" applyBorder="1" applyAlignment="1">
      <alignment horizontal="center"/>
      <protection/>
    </xf>
    <xf numFmtId="0" fontId="0" fillId="0" borderId="9" xfId="21" applyNumberFormat="1" applyFont="1" applyFill="1" applyBorder="1" applyAlignment="1">
      <alignment horizontal="center"/>
      <protection/>
    </xf>
    <xf numFmtId="0" fontId="0" fillId="0" borderId="39" xfId="21" applyNumberFormat="1" applyFill="1" applyBorder="1" applyAlignment="1">
      <alignment horizontal="center"/>
      <protection/>
    </xf>
    <xf numFmtId="178" fontId="0" fillId="0" borderId="27" xfId="21" applyNumberFormat="1" applyFill="1" applyBorder="1" applyAlignment="1">
      <alignment horizontal="center"/>
      <protection/>
    </xf>
    <xf numFmtId="0" fontId="0" fillId="0" borderId="0" xfId="21" applyFill="1" applyBorder="1" applyAlignment="1">
      <alignment horizontal="center"/>
      <protection/>
    </xf>
    <xf numFmtId="0" fontId="0" fillId="0" borderId="16" xfId="21" applyFont="1" applyFill="1" applyBorder="1" applyAlignment="1" applyProtection="1">
      <alignment/>
      <protection locked="0"/>
    </xf>
    <xf numFmtId="0" fontId="0" fillId="0" borderId="6" xfId="21" applyFont="1" applyFill="1" applyBorder="1" applyProtection="1">
      <alignment/>
      <protection locked="0"/>
    </xf>
    <xf numFmtId="0" fontId="0" fillId="0" borderId="51" xfId="21" applyFont="1" applyFill="1" applyBorder="1" applyAlignment="1">
      <alignment horizontal="center" wrapText="1"/>
      <protection/>
    </xf>
    <xf numFmtId="0" fontId="0" fillId="0" borderId="2" xfId="21" applyFont="1" applyFill="1" applyBorder="1" applyAlignment="1">
      <alignment horizontal="center" wrapText="1"/>
      <protection/>
    </xf>
    <xf numFmtId="0" fontId="0" fillId="0" borderId="19" xfId="21" applyFont="1" applyFill="1" applyBorder="1" applyAlignment="1">
      <alignment horizontal="center" wrapText="1"/>
      <protection/>
    </xf>
    <xf numFmtId="0" fontId="0" fillId="0" borderId="10" xfId="21" applyFont="1" applyFill="1" applyBorder="1" applyAlignment="1">
      <alignment horizontal="center"/>
      <protection/>
    </xf>
    <xf numFmtId="0" fontId="0" fillId="0" borderId="63" xfId="21" applyFont="1" applyFill="1" applyBorder="1" applyAlignment="1">
      <alignment horizontal="center"/>
      <protection/>
    </xf>
    <xf numFmtId="0" fontId="0" fillId="0" borderId="51" xfId="21" applyFont="1" applyFill="1" applyBorder="1" applyAlignment="1">
      <alignment horizontal="center"/>
      <protection/>
    </xf>
    <xf numFmtId="0" fontId="0" fillId="0" borderId="64" xfId="21" applyFont="1" applyFill="1" applyBorder="1" applyAlignment="1">
      <alignment horizontal="center"/>
      <protection/>
    </xf>
    <xf numFmtId="0" fontId="0" fillId="0" borderId="16" xfId="21" applyFont="1" applyFill="1" applyBorder="1" applyAlignment="1">
      <alignment horizontal="center" wrapText="1"/>
      <protection/>
    </xf>
    <xf numFmtId="0" fontId="0" fillId="0" borderId="65" xfId="21" applyFont="1" applyFill="1" applyBorder="1" applyAlignment="1">
      <alignment horizontal="center" vertical="center" textRotation="90"/>
      <protection/>
    </xf>
    <xf numFmtId="0" fontId="0" fillId="0" borderId="66" xfId="21" applyFont="1" applyFill="1" applyBorder="1" applyAlignment="1">
      <alignment horizontal="center" vertical="center" textRotation="90"/>
      <protection/>
    </xf>
    <xf numFmtId="0" fontId="0" fillId="0" borderId="27" xfId="21" applyFont="1" applyFill="1" applyBorder="1" applyAlignment="1">
      <alignment horizontal="center" vertical="center" textRotation="90"/>
      <protection/>
    </xf>
    <xf numFmtId="0" fontId="8" fillId="0" borderId="65" xfId="21" applyFont="1" applyFill="1" applyBorder="1" applyAlignment="1">
      <alignment horizontal="center" vertical="center" textRotation="90"/>
      <protection/>
    </xf>
    <xf numFmtId="0" fontId="8" fillId="0" borderId="66" xfId="21" applyFont="1" applyFill="1" applyBorder="1" applyAlignment="1">
      <alignment horizontal="center" vertical="center" textRotation="90"/>
      <protection/>
    </xf>
    <xf numFmtId="0" fontId="8" fillId="0" borderId="27" xfId="21" applyFont="1" applyFill="1" applyBorder="1" applyAlignment="1">
      <alignment horizontal="center" vertical="center" textRotation="90"/>
      <protection/>
    </xf>
    <xf numFmtId="0" fontId="9" fillId="0" borderId="65" xfId="21" applyFont="1" applyFill="1" applyBorder="1" applyAlignment="1">
      <alignment horizontal="center" textRotation="90"/>
      <protection/>
    </xf>
    <xf numFmtId="0" fontId="9" fillId="0" borderId="66" xfId="21" applyFont="1" applyFill="1" applyBorder="1" applyAlignment="1">
      <alignment horizontal="center" textRotation="90"/>
      <protection/>
    </xf>
    <xf numFmtId="0" fontId="9" fillId="0" borderId="27" xfId="21" applyFont="1" applyFill="1" applyBorder="1" applyAlignment="1">
      <alignment horizontal="center" textRotation="90"/>
      <protection/>
    </xf>
    <xf numFmtId="0" fontId="0" fillId="0" borderId="67" xfId="21" applyFont="1" applyFill="1" applyBorder="1" applyAlignment="1">
      <alignment horizontal="center"/>
      <protection/>
    </xf>
    <xf numFmtId="0" fontId="0" fillId="0" borderId="68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/>
      <protection/>
    </xf>
    <xf numFmtId="0" fontId="0" fillId="0" borderId="69" xfId="21" applyFont="1" applyFill="1" applyBorder="1" applyAlignment="1">
      <alignment horizontal="center"/>
      <protection/>
    </xf>
    <xf numFmtId="0" fontId="0" fillId="0" borderId="70" xfId="21" applyFont="1" applyFill="1" applyBorder="1" applyAlignment="1">
      <alignment horizontal="center"/>
      <protection/>
    </xf>
    <xf numFmtId="0" fontId="0" fillId="0" borderId="12" xfId="21" applyFont="1" applyBorder="1" applyAlignment="1">
      <alignment horizontal="center" wrapText="1"/>
      <protection/>
    </xf>
    <xf numFmtId="0" fontId="0" fillId="0" borderId="8" xfId="21" applyFont="1" applyBorder="1" applyAlignment="1">
      <alignment horizontal="center" wrapText="1"/>
      <protection/>
    </xf>
    <xf numFmtId="0" fontId="0" fillId="0" borderId="9" xfId="21" applyFont="1" applyBorder="1" applyAlignment="1">
      <alignment horizontal="center" wrapText="1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262"/>
  <sheetViews>
    <sheetView tabSelected="1" view="pageBreakPreview" zoomScale="85" zoomScaleSheetLayoutView="85" workbookViewId="0" topLeftCell="A1">
      <selection activeCell="S8" sqref="S8:V8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14" customWidth="1"/>
    <col min="23" max="23" width="12.16015625" style="1" bestFit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spans="1:23" ht="17.25">
      <c r="A1" s="69" t="s">
        <v>72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70"/>
      <c r="T1" s="70"/>
      <c r="U1" s="70"/>
      <c r="V1" s="70"/>
      <c r="W1" s="4"/>
    </row>
    <row r="2" spans="1:23" ht="17.25">
      <c r="A2" s="69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 t="s">
        <v>42</v>
      </c>
      <c r="S2" s="70"/>
      <c r="T2" s="70"/>
      <c r="U2" s="70"/>
      <c r="V2" s="70"/>
      <c r="W2" s="4"/>
    </row>
    <row r="3" spans="1:23" ht="17.25">
      <c r="A3" s="69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 t="s">
        <v>43</v>
      </c>
      <c r="S3" s="70"/>
      <c r="T3" s="70"/>
      <c r="U3" s="70"/>
      <c r="V3" s="70"/>
      <c r="W3" s="4"/>
    </row>
    <row r="4" spans="1:23" ht="11.25" thickBot="1">
      <c r="A4" s="4"/>
      <c r="B4" s="26"/>
      <c r="C4" s="71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70"/>
      <c r="T4" s="70"/>
      <c r="U4" s="70"/>
      <c r="V4" s="70"/>
      <c r="W4" s="4"/>
    </row>
    <row r="5" spans="1:23" ht="10.5">
      <c r="A5" s="176" t="s">
        <v>0</v>
      </c>
      <c r="B5" s="177"/>
      <c r="C5" s="27" t="s">
        <v>62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2"/>
      <c r="T5" s="72"/>
      <c r="U5" s="72"/>
      <c r="V5" s="72"/>
      <c r="W5" s="30"/>
    </row>
    <row r="6" spans="1:23" ht="11.25" thickBot="1">
      <c r="A6" s="162" t="s">
        <v>1</v>
      </c>
      <c r="B6" s="178"/>
      <c r="C6" s="28" t="s">
        <v>63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15"/>
      <c r="R6" s="15"/>
      <c r="S6" s="73"/>
      <c r="T6" s="73"/>
      <c r="U6" s="73"/>
      <c r="V6" s="73"/>
      <c r="W6" s="31"/>
    </row>
    <row r="7" spans="1:23" ht="21" customHeight="1">
      <c r="A7" s="164" t="s">
        <v>2</v>
      </c>
      <c r="B7" s="165"/>
      <c r="C7" s="166" t="s">
        <v>64</v>
      </c>
      <c r="D7" s="160"/>
      <c r="E7" s="160"/>
      <c r="F7" s="161"/>
      <c r="G7" s="159" t="s">
        <v>65</v>
      </c>
      <c r="H7" s="160"/>
      <c r="I7" s="160"/>
      <c r="J7" s="161"/>
      <c r="K7" s="159" t="s">
        <v>66</v>
      </c>
      <c r="L7" s="160"/>
      <c r="M7" s="160"/>
      <c r="N7" s="161"/>
      <c r="O7" s="159" t="s">
        <v>67</v>
      </c>
      <c r="P7" s="160"/>
      <c r="Q7" s="160"/>
      <c r="R7" s="161"/>
      <c r="S7" s="74" t="s">
        <v>64</v>
      </c>
      <c r="T7" s="75" t="s">
        <v>65</v>
      </c>
      <c r="U7" s="75" t="s">
        <v>66</v>
      </c>
      <c r="V7" s="76" t="s">
        <v>67</v>
      </c>
      <c r="W7" s="77" t="s">
        <v>68</v>
      </c>
    </row>
    <row r="8" spans="1:23" ht="24.75" customHeight="1" thickBot="1">
      <c r="A8" s="162" t="s">
        <v>3</v>
      </c>
      <c r="B8" s="163"/>
      <c r="C8" s="29" t="s">
        <v>69</v>
      </c>
      <c r="D8" s="5"/>
      <c r="E8" s="17" t="s">
        <v>4</v>
      </c>
      <c r="F8" s="20" t="s">
        <v>5</v>
      </c>
      <c r="G8" s="21" t="s">
        <v>69</v>
      </c>
      <c r="H8" s="5"/>
      <c r="I8" s="17" t="s">
        <v>4</v>
      </c>
      <c r="J8" s="18" t="s">
        <v>5</v>
      </c>
      <c r="K8" s="16" t="s">
        <v>69</v>
      </c>
      <c r="L8" s="5"/>
      <c r="M8" s="17" t="s">
        <v>4</v>
      </c>
      <c r="N8" s="20" t="s">
        <v>5</v>
      </c>
      <c r="O8" s="21" t="s">
        <v>69</v>
      </c>
      <c r="P8" s="5"/>
      <c r="Q8" s="17" t="s">
        <v>4</v>
      </c>
      <c r="R8" s="18" t="s">
        <v>5</v>
      </c>
      <c r="S8" s="181" t="s">
        <v>73</v>
      </c>
      <c r="T8" s="182" t="s">
        <v>73</v>
      </c>
      <c r="U8" s="182" t="s">
        <v>73</v>
      </c>
      <c r="V8" s="183" t="s">
        <v>73</v>
      </c>
      <c r="W8" s="81" t="s">
        <v>70</v>
      </c>
    </row>
    <row r="9" spans="1:23" ht="10.5" customHeight="1">
      <c r="A9" s="170" t="s">
        <v>44</v>
      </c>
      <c r="B9" s="82" t="s">
        <v>7</v>
      </c>
      <c r="C9" s="83">
        <v>0.14</v>
      </c>
      <c r="D9" s="84"/>
      <c r="E9" s="84">
        <v>0.004</v>
      </c>
      <c r="F9" s="85">
        <v>0.014</v>
      </c>
      <c r="G9" s="9">
        <v>0.25</v>
      </c>
      <c r="H9" s="84"/>
      <c r="I9" s="84">
        <v>0.004</v>
      </c>
      <c r="J9" s="85">
        <v>0.014</v>
      </c>
      <c r="K9" s="9">
        <v>0.12</v>
      </c>
      <c r="L9" s="84"/>
      <c r="M9" s="84">
        <v>0.004</v>
      </c>
      <c r="N9" s="85">
        <v>0.014</v>
      </c>
      <c r="O9" s="9">
        <v>0.073</v>
      </c>
      <c r="P9" s="84"/>
      <c r="Q9" s="84">
        <v>0.004</v>
      </c>
      <c r="R9" s="85">
        <v>0.014</v>
      </c>
      <c r="S9" s="49" t="s">
        <v>25</v>
      </c>
      <c r="T9" s="44" t="s">
        <v>25</v>
      </c>
      <c r="U9" s="44" t="s">
        <v>25</v>
      </c>
      <c r="V9" s="48" t="s">
        <v>25</v>
      </c>
      <c r="W9" s="32" t="s">
        <v>25</v>
      </c>
    </row>
    <row r="10" spans="1:23" ht="10.5">
      <c r="A10" s="171"/>
      <c r="B10" s="86" t="s">
        <v>8</v>
      </c>
      <c r="C10" s="87">
        <v>0.043</v>
      </c>
      <c r="D10" s="88"/>
      <c r="E10" s="88">
        <v>0.005</v>
      </c>
      <c r="F10" s="89">
        <v>0.017</v>
      </c>
      <c r="G10" s="10">
        <v>0.089</v>
      </c>
      <c r="H10" s="88"/>
      <c r="I10" s="88">
        <v>0.005</v>
      </c>
      <c r="J10" s="89">
        <v>0.017</v>
      </c>
      <c r="K10" s="10">
        <v>0.049</v>
      </c>
      <c r="L10" s="88"/>
      <c r="M10" s="88">
        <v>0.005</v>
      </c>
      <c r="N10" s="89">
        <v>0.017</v>
      </c>
      <c r="O10" s="10">
        <v>0.038</v>
      </c>
      <c r="P10" s="88"/>
      <c r="Q10" s="88">
        <v>0.005</v>
      </c>
      <c r="R10" s="89">
        <v>0.017</v>
      </c>
      <c r="S10" s="90" t="s">
        <v>25</v>
      </c>
      <c r="T10" s="91" t="s">
        <v>25</v>
      </c>
      <c r="U10" s="91" t="s">
        <v>25</v>
      </c>
      <c r="V10" s="92" t="s">
        <v>25</v>
      </c>
      <c r="W10" s="33" t="s">
        <v>25</v>
      </c>
    </row>
    <row r="11" spans="1:23" ht="10.5">
      <c r="A11" s="171"/>
      <c r="B11" s="93" t="s">
        <v>6</v>
      </c>
      <c r="C11" s="94">
        <v>0.002</v>
      </c>
      <c r="D11" s="95" t="s">
        <v>60</v>
      </c>
      <c r="E11" s="95">
        <v>0.004</v>
      </c>
      <c r="F11" s="96">
        <v>0.012</v>
      </c>
      <c r="G11" s="12">
        <v>0.002</v>
      </c>
      <c r="H11" s="95" t="s">
        <v>60</v>
      </c>
      <c r="I11" s="95">
        <v>0.004</v>
      </c>
      <c r="J11" s="96">
        <v>0.012</v>
      </c>
      <c r="K11" s="10">
        <v>0.002</v>
      </c>
      <c r="L11" s="95" t="s">
        <v>60</v>
      </c>
      <c r="M11" s="95">
        <v>0.004</v>
      </c>
      <c r="N11" s="96">
        <v>0.012</v>
      </c>
      <c r="O11" s="10">
        <v>0.002</v>
      </c>
      <c r="P11" s="95" t="s">
        <v>60</v>
      </c>
      <c r="Q11" s="95">
        <v>0.004</v>
      </c>
      <c r="R11" s="96">
        <v>0.012</v>
      </c>
      <c r="S11" s="97">
        <f>C11</f>
        <v>0.002</v>
      </c>
      <c r="T11" s="98">
        <f>G11</f>
        <v>0.002</v>
      </c>
      <c r="U11" s="98">
        <f>K11</f>
        <v>0.002</v>
      </c>
      <c r="V11" s="99">
        <f>O11</f>
        <v>0.002</v>
      </c>
      <c r="W11" s="33" t="s">
        <v>25</v>
      </c>
    </row>
    <row r="12" spans="1:23" ht="10.5">
      <c r="A12" s="171"/>
      <c r="B12" s="93" t="s">
        <v>9</v>
      </c>
      <c r="C12" s="87">
        <v>0.001</v>
      </c>
      <c r="D12" s="95" t="s">
        <v>60</v>
      </c>
      <c r="E12" s="88">
        <v>0.002</v>
      </c>
      <c r="F12" s="89">
        <v>0.007</v>
      </c>
      <c r="G12" s="10">
        <v>0.003</v>
      </c>
      <c r="H12" s="95" t="s">
        <v>61</v>
      </c>
      <c r="I12" s="88">
        <v>0.002</v>
      </c>
      <c r="J12" s="89">
        <v>0.007</v>
      </c>
      <c r="K12" s="10">
        <v>0.007</v>
      </c>
      <c r="L12" s="95"/>
      <c r="M12" s="88">
        <v>0.002</v>
      </c>
      <c r="N12" s="89">
        <v>0.007</v>
      </c>
      <c r="O12" s="10">
        <v>0.005</v>
      </c>
      <c r="P12" s="95" t="s">
        <v>61</v>
      </c>
      <c r="Q12" s="88">
        <v>0.002</v>
      </c>
      <c r="R12" s="89">
        <v>0.007</v>
      </c>
      <c r="S12" s="97">
        <f>C12</f>
        <v>0.001</v>
      </c>
      <c r="T12" s="98">
        <f>G12</f>
        <v>0.003</v>
      </c>
      <c r="U12" s="98">
        <f>K12</f>
        <v>0.007</v>
      </c>
      <c r="V12" s="99">
        <f>O12</f>
        <v>0.005</v>
      </c>
      <c r="W12" s="33" t="s">
        <v>25</v>
      </c>
    </row>
    <row r="13" spans="1:23" ht="10.5">
      <c r="A13" s="171"/>
      <c r="B13" s="86" t="s">
        <v>10</v>
      </c>
      <c r="C13" s="87">
        <v>0.0015</v>
      </c>
      <c r="D13" s="95" t="s">
        <v>60</v>
      </c>
      <c r="E13" s="88">
        <v>0.003</v>
      </c>
      <c r="F13" s="89">
        <v>0.009</v>
      </c>
      <c r="G13" s="10">
        <v>0.0015</v>
      </c>
      <c r="H13" s="95" t="s">
        <v>60</v>
      </c>
      <c r="I13" s="88">
        <v>0.003</v>
      </c>
      <c r="J13" s="89">
        <v>0.009</v>
      </c>
      <c r="K13" s="10">
        <v>0.006</v>
      </c>
      <c r="L13" s="95" t="s">
        <v>61</v>
      </c>
      <c r="M13" s="88">
        <v>0.003</v>
      </c>
      <c r="N13" s="89">
        <v>0.009</v>
      </c>
      <c r="O13" s="10">
        <v>0.004</v>
      </c>
      <c r="P13" s="95" t="s">
        <v>61</v>
      </c>
      <c r="Q13" s="88">
        <v>0.003</v>
      </c>
      <c r="R13" s="89">
        <v>0.009</v>
      </c>
      <c r="S13" s="97">
        <f>C13*0.1</f>
        <v>0.00015000000000000001</v>
      </c>
      <c r="T13" s="98">
        <f>G13*0.1</f>
        <v>0.00015000000000000001</v>
      </c>
      <c r="U13" s="98">
        <f>K13*0.1</f>
        <v>0.0006000000000000001</v>
      </c>
      <c r="V13" s="99">
        <f>O13*0.1</f>
        <v>0.0004</v>
      </c>
      <c r="W13" s="33" t="s">
        <v>25</v>
      </c>
    </row>
    <row r="14" spans="1:23" ht="10.5">
      <c r="A14" s="171"/>
      <c r="B14" s="86" t="s">
        <v>11</v>
      </c>
      <c r="C14" s="87">
        <v>0.0025</v>
      </c>
      <c r="D14" s="95" t="s">
        <v>60</v>
      </c>
      <c r="E14" s="88">
        <v>0.005</v>
      </c>
      <c r="F14" s="89">
        <v>0.017</v>
      </c>
      <c r="G14" s="10">
        <v>0.0025</v>
      </c>
      <c r="H14" s="95" t="s">
        <v>60</v>
      </c>
      <c r="I14" s="88">
        <v>0.005</v>
      </c>
      <c r="J14" s="89">
        <v>0.017</v>
      </c>
      <c r="K14" s="10">
        <v>0.007</v>
      </c>
      <c r="L14" s="95" t="s">
        <v>61</v>
      </c>
      <c r="M14" s="88">
        <v>0.005</v>
      </c>
      <c r="N14" s="89">
        <v>0.017</v>
      </c>
      <c r="O14" s="10">
        <v>0.007</v>
      </c>
      <c r="P14" s="95" t="s">
        <v>61</v>
      </c>
      <c r="Q14" s="88">
        <v>0.005</v>
      </c>
      <c r="R14" s="89">
        <v>0.017</v>
      </c>
      <c r="S14" s="97">
        <f>C14*0.1</f>
        <v>0.00025</v>
      </c>
      <c r="T14" s="98">
        <f>G14*0.1</f>
        <v>0.00025</v>
      </c>
      <c r="U14" s="98">
        <f>K14*0.1</f>
        <v>0.0007000000000000001</v>
      </c>
      <c r="V14" s="99">
        <f>O14*0.1</f>
        <v>0.0007000000000000001</v>
      </c>
      <c r="W14" s="34" t="s">
        <v>25</v>
      </c>
    </row>
    <row r="15" spans="1:23" ht="10.5">
      <c r="A15" s="171"/>
      <c r="B15" s="93" t="s">
        <v>45</v>
      </c>
      <c r="C15" s="87">
        <v>0.002</v>
      </c>
      <c r="D15" s="95" t="s">
        <v>60</v>
      </c>
      <c r="E15" s="88">
        <v>0.004</v>
      </c>
      <c r="F15" s="89">
        <v>0.012</v>
      </c>
      <c r="G15" s="10">
        <v>0.002</v>
      </c>
      <c r="H15" s="95" t="s">
        <v>60</v>
      </c>
      <c r="I15" s="88">
        <v>0.004</v>
      </c>
      <c r="J15" s="89">
        <v>0.012</v>
      </c>
      <c r="K15" s="10">
        <v>0.007</v>
      </c>
      <c r="L15" s="95" t="s">
        <v>61</v>
      </c>
      <c r="M15" s="88">
        <v>0.004</v>
      </c>
      <c r="N15" s="89">
        <v>0.012</v>
      </c>
      <c r="O15" s="10">
        <v>0.008</v>
      </c>
      <c r="P15" s="95" t="s">
        <v>61</v>
      </c>
      <c r="Q15" s="88">
        <v>0.004</v>
      </c>
      <c r="R15" s="89">
        <v>0.013</v>
      </c>
      <c r="S15" s="97">
        <f>C15*0.1</f>
        <v>0.0002</v>
      </c>
      <c r="T15" s="98">
        <f>G15*0.1</f>
        <v>0.0002</v>
      </c>
      <c r="U15" s="98">
        <f>K15*0.1</f>
        <v>0.0007000000000000001</v>
      </c>
      <c r="V15" s="99">
        <f>O15*0.1</f>
        <v>0.0008</v>
      </c>
      <c r="W15" s="35" t="s">
        <v>25</v>
      </c>
    </row>
    <row r="16" spans="1:23" ht="10.5">
      <c r="A16" s="171"/>
      <c r="B16" s="86" t="s">
        <v>12</v>
      </c>
      <c r="C16" s="87">
        <v>0.024</v>
      </c>
      <c r="D16" s="88"/>
      <c r="E16" s="88">
        <v>0.005</v>
      </c>
      <c r="F16" s="89">
        <v>0.017</v>
      </c>
      <c r="G16" s="10">
        <v>0.021</v>
      </c>
      <c r="H16" s="88"/>
      <c r="I16" s="88">
        <v>0.005</v>
      </c>
      <c r="J16" s="89">
        <v>0.017</v>
      </c>
      <c r="K16" s="10">
        <v>0.045</v>
      </c>
      <c r="L16" s="88"/>
      <c r="M16" s="88">
        <v>0.005</v>
      </c>
      <c r="N16" s="89">
        <v>0.017</v>
      </c>
      <c r="O16" s="10">
        <v>0.041</v>
      </c>
      <c r="P16" s="88"/>
      <c r="Q16" s="88">
        <v>0.005</v>
      </c>
      <c r="R16" s="89">
        <v>0.017</v>
      </c>
      <c r="S16" s="97">
        <f>C16*0.01</f>
        <v>0.00024</v>
      </c>
      <c r="T16" s="98">
        <f>G16*0.01</f>
        <v>0.00021</v>
      </c>
      <c r="U16" s="98">
        <f>K16*0.01</f>
        <v>0.00045</v>
      </c>
      <c r="V16" s="99">
        <f>O16*0.01</f>
        <v>0.00041000000000000005</v>
      </c>
      <c r="W16" s="35" t="s">
        <v>25</v>
      </c>
    </row>
    <row r="17" spans="1:23" ht="11.25" thickBot="1">
      <c r="A17" s="172"/>
      <c r="B17" s="100" t="s">
        <v>13</v>
      </c>
      <c r="C17" s="101">
        <v>0.07</v>
      </c>
      <c r="D17" s="102"/>
      <c r="E17" s="103">
        <v>0.01</v>
      </c>
      <c r="F17" s="104">
        <v>0.04</v>
      </c>
      <c r="G17" s="22">
        <v>0.05</v>
      </c>
      <c r="H17" s="103"/>
      <c r="I17" s="103">
        <v>0.01</v>
      </c>
      <c r="J17" s="104">
        <v>0.04</v>
      </c>
      <c r="K17" s="22">
        <v>0.09</v>
      </c>
      <c r="L17" s="103"/>
      <c r="M17" s="103">
        <v>0.01</v>
      </c>
      <c r="N17" s="104">
        <v>0.04</v>
      </c>
      <c r="O17" s="22">
        <v>0.11</v>
      </c>
      <c r="P17" s="103"/>
      <c r="Q17" s="103">
        <v>0.01</v>
      </c>
      <c r="R17" s="104">
        <v>0.04</v>
      </c>
      <c r="S17" s="105">
        <f>C17*0.0003</f>
        <v>2.1E-05</v>
      </c>
      <c r="T17" s="106">
        <f>G17*0.0003</f>
        <v>1.4999999999999999E-05</v>
      </c>
      <c r="U17" s="106">
        <f>K17*0.0003</f>
        <v>2.6999999999999996E-05</v>
      </c>
      <c r="V17" s="107">
        <f>O17*0.0003</f>
        <v>3.2999999999999996E-05</v>
      </c>
      <c r="W17" s="36" t="s">
        <v>25</v>
      </c>
    </row>
    <row r="18" spans="1:23" ht="10.5">
      <c r="A18" s="170" t="s">
        <v>46</v>
      </c>
      <c r="B18" s="108" t="s">
        <v>15</v>
      </c>
      <c r="C18" s="83">
        <v>0.014</v>
      </c>
      <c r="D18" s="84"/>
      <c r="E18" s="84">
        <v>0.004</v>
      </c>
      <c r="F18" s="85">
        <v>0.013</v>
      </c>
      <c r="G18" s="9">
        <v>0.019</v>
      </c>
      <c r="H18" s="84"/>
      <c r="I18" s="84">
        <v>0.004</v>
      </c>
      <c r="J18" s="85">
        <v>0.013</v>
      </c>
      <c r="K18" s="9">
        <v>0.031</v>
      </c>
      <c r="L18" s="84"/>
      <c r="M18" s="84">
        <v>0.004</v>
      </c>
      <c r="N18" s="85">
        <v>0.013</v>
      </c>
      <c r="O18" s="9">
        <v>0.022</v>
      </c>
      <c r="P18" s="84"/>
      <c r="Q18" s="84">
        <v>0.004</v>
      </c>
      <c r="R18" s="85">
        <v>0.013</v>
      </c>
      <c r="S18" s="49" t="s">
        <v>25</v>
      </c>
      <c r="T18" s="44" t="s">
        <v>25</v>
      </c>
      <c r="U18" s="44" t="s">
        <v>25</v>
      </c>
      <c r="V18" s="48" t="s">
        <v>25</v>
      </c>
      <c r="W18" s="32" t="s">
        <v>25</v>
      </c>
    </row>
    <row r="19" spans="1:23" ht="10.5">
      <c r="A19" s="171"/>
      <c r="B19" s="86" t="s">
        <v>14</v>
      </c>
      <c r="C19" s="87">
        <v>0.006</v>
      </c>
      <c r="D19" s="95" t="s">
        <v>61</v>
      </c>
      <c r="E19" s="88">
        <v>0.003</v>
      </c>
      <c r="F19" s="89">
        <v>0.01</v>
      </c>
      <c r="G19" s="10">
        <v>0.009</v>
      </c>
      <c r="H19" s="88" t="s">
        <v>61</v>
      </c>
      <c r="I19" s="88">
        <v>0.003</v>
      </c>
      <c r="J19" s="89">
        <v>0.01</v>
      </c>
      <c r="K19" s="10">
        <v>0.015</v>
      </c>
      <c r="L19" s="88"/>
      <c r="M19" s="88">
        <v>0.003</v>
      </c>
      <c r="N19" s="89">
        <v>0.01</v>
      </c>
      <c r="O19" s="10">
        <v>0.013</v>
      </c>
      <c r="P19" s="88"/>
      <c r="Q19" s="88">
        <v>0.003</v>
      </c>
      <c r="R19" s="89">
        <v>0.01</v>
      </c>
      <c r="S19" s="97">
        <f>C19*0.1</f>
        <v>0.0006000000000000001</v>
      </c>
      <c r="T19" s="98">
        <f>G19*0.1</f>
        <v>0.0009</v>
      </c>
      <c r="U19" s="98">
        <f>K19*0.1</f>
        <v>0.0015</v>
      </c>
      <c r="V19" s="99">
        <f>O19*0.1</f>
        <v>0.0013</v>
      </c>
      <c r="W19" s="33" t="s">
        <v>25</v>
      </c>
    </row>
    <row r="20" spans="1:23" ht="10.5">
      <c r="A20" s="171"/>
      <c r="B20" s="109" t="s">
        <v>16</v>
      </c>
      <c r="C20" s="87">
        <v>0.008</v>
      </c>
      <c r="D20" s="88" t="s">
        <v>61</v>
      </c>
      <c r="E20" s="88">
        <v>0.003</v>
      </c>
      <c r="F20" s="89">
        <v>0.011</v>
      </c>
      <c r="G20" s="10">
        <v>0.01</v>
      </c>
      <c r="H20" s="88" t="s">
        <v>61</v>
      </c>
      <c r="I20" s="88">
        <v>0.003</v>
      </c>
      <c r="J20" s="89">
        <v>0.011</v>
      </c>
      <c r="K20" s="10">
        <v>0.022</v>
      </c>
      <c r="L20" s="88"/>
      <c r="M20" s="88">
        <v>0.003</v>
      </c>
      <c r="N20" s="89">
        <v>0.011</v>
      </c>
      <c r="O20" s="10">
        <v>0.016</v>
      </c>
      <c r="P20" s="88"/>
      <c r="Q20" s="88">
        <v>0.003</v>
      </c>
      <c r="R20" s="89">
        <v>0.011</v>
      </c>
      <c r="S20" s="97">
        <f>C20*0.03</f>
        <v>0.00024</v>
      </c>
      <c r="T20" s="98">
        <f>G20*0.03</f>
        <v>0.0003</v>
      </c>
      <c r="U20" s="98">
        <f>K20*0.03</f>
        <v>0.0006599999999999999</v>
      </c>
      <c r="V20" s="99">
        <f>O20*0.03</f>
        <v>0.00048</v>
      </c>
      <c r="W20" s="33" t="s">
        <v>25</v>
      </c>
    </row>
    <row r="21" spans="1:23" ht="10.5">
      <c r="A21" s="171"/>
      <c r="B21" s="109" t="s">
        <v>17</v>
      </c>
      <c r="C21" s="87">
        <v>0.008</v>
      </c>
      <c r="D21" s="95"/>
      <c r="E21" s="88">
        <v>0.002</v>
      </c>
      <c r="F21" s="89">
        <v>0.006</v>
      </c>
      <c r="G21" s="10">
        <v>0.011</v>
      </c>
      <c r="H21" s="88"/>
      <c r="I21" s="88">
        <v>0.002</v>
      </c>
      <c r="J21" s="89">
        <v>0.006</v>
      </c>
      <c r="K21" s="10">
        <v>0.028</v>
      </c>
      <c r="L21" s="88"/>
      <c r="M21" s="88">
        <v>0.002</v>
      </c>
      <c r="N21" s="89">
        <v>0.006</v>
      </c>
      <c r="O21" s="10">
        <v>0.02</v>
      </c>
      <c r="P21" s="88"/>
      <c r="Q21" s="88">
        <v>0.002</v>
      </c>
      <c r="R21" s="89">
        <v>0.006</v>
      </c>
      <c r="S21" s="97">
        <f>C21*0.3</f>
        <v>0.0024</v>
      </c>
      <c r="T21" s="98">
        <f>G21*0.3</f>
        <v>0.0032999999999999995</v>
      </c>
      <c r="U21" s="98">
        <f>K21*0.3</f>
        <v>0.0084</v>
      </c>
      <c r="V21" s="99">
        <f>O21*0.3</f>
        <v>0.006</v>
      </c>
      <c r="W21" s="33" t="s">
        <v>25</v>
      </c>
    </row>
    <row r="22" spans="1:23" ht="10.5">
      <c r="A22" s="171"/>
      <c r="B22" s="109" t="s">
        <v>18</v>
      </c>
      <c r="C22" s="87">
        <v>0.011</v>
      </c>
      <c r="D22" s="95"/>
      <c r="E22" s="88">
        <v>0.003</v>
      </c>
      <c r="F22" s="89">
        <v>0.01</v>
      </c>
      <c r="G22" s="10">
        <v>0.013</v>
      </c>
      <c r="H22" s="88"/>
      <c r="I22" s="88">
        <v>0.003</v>
      </c>
      <c r="J22" s="89">
        <v>0.01</v>
      </c>
      <c r="K22" s="10">
        <v>0.032</v>
      </c>
      <c r="L22" s="88"/>
      <c r="M22" s="88">
        <v>0.003</v>
      </c>
      <c r="N22" s="89">
        <v>0.01</v>
      </c>
      <c r="O22" s="10">
        <v>0.022</v>
      </c>
      <c r="P22" s="88"/>
      <c r="Q22" s="88">
        <v>0.003</v>
      </c>
      <c r="R22" s="89">
        <v>0.01</v>
      </c>
      <c r="S22" s="97">
        <f>C22*0.1</f>
        <v>0.0011</v>
      </c>
      <c r="T22" s="98">
        <f>G22*0.1</f>
        <v>0.0013</v>
      </c>
      <c r="U22" s="98">
        <f>K22*0.1</f>
        <v>0.0032</v>
      </c>
      <c r="V22" s="99">
        <f>O22*0.1</f>
        <v>0.0022</v>
      </c>
      <c r="W22" s="37" t="s">
        <v>25</v>
      </c>
    </row>
    <row r="23" spans="1:23" ht="10.5">
      <c r="A23" s="171"/>
      <c r="B23" s="109" t="s">
        <v>19</v>
      </c>
      <c r="C23" s="87">
        <v>0.013</v>
      </c>
      <c r="D23" s="95"/>
      <c r="E23" s="88">
        <v>0.004</v>
      </c>
      <c r="F23" s="89">
        <v>0.013</v>
      </c>
      <c r="G23" s="10">
        <v>0.011</v>
      </c>
      <c r="H23" s="95" t="s">
        <v>61</v>
      </c>
      <c r="I23" s="88">
        <v>0.004</v>
      </c>
      <c r="J23" s="89">
        <v>0.013</v>
      </c>
      <c r="K23" s="10">
        <v>0.027</v>
      </c>
      <c r="L23" s="88"/>
      <c r="M23" s="88">
        <v>0.004</v>
      </c>
      <c r="N23" s="89">
        <v>0.013</v>
      </c>
      <c r="O23" s="10">
        <v>0.024</v>
      </c>
      <c r="P23" s="88"/>
      <c r="Q23" s="88">
        <v>0.004</v>
      </c>
      <c r="R23" s="89">
        <v>0.013</v>
      </c>
      <c r="S23" s="97">
        <f>C23*0.1</f>
        <v>0.0013</v>
      </c>
      <c r="T23" s="98">
        <f>G23*0.1</f>
        <v>0.0011</v>
      </c>
      <c r="U23" s="98">
        <f>K23*0.1</f>
        <v>0.0027</v>
      </c>
      <c r="V23" s="99">
        <f>O23*0.1</f>
        <v>0.0024000000000000002</v>
      </c>
      <c r="W23" s="34" t="s">
        <v>25</v>
      </c>
    </row>
    <row r="24" spans="1:23" ht="10.5">
      <c r="A24" s="171"/>
      <c r="B24" s="109" t="s">
        <v>20</v>
      </c>
      <c r="C24" s="87">
        <v>0.0025</v>
      </c>
      <c r="D24" s="95" t="s">
        <v>60</v>
      </c>
      <c r="E24" s="88">
        <v>0.005</v>
      </c>
      <c r="F24" s="89">
        <v>0.018</v>
      </c>
      <c r="G24" s="10">
        <v>0.0025</v>
      </c>
      <c r="H24" s="95" t="s">
        <v>60</v>
      </c>
      <c r="I24" s="88">
        <v>0.005</v>
      </c>
      <c r="J24" s="89">
        <v>0.018</v>
      </c>
      <c r="K24" s="10">
        <v>0.0025</v>
      </c>
      <c r="L24" s="95" t="s">
        <v>60</v>
      </c>
      <c r="M24" s="88">
        <v>0.005</v>
      </c>
      <c r="N24" s="89">
        <v>0.018</v>
      </c>
      <c r="O24" s="10">
        <v>0.0025</v>
      </c>
      <c r="P24" s="95" t="s">
        <v>60</v>
      </c>
      <c r="Q24" s="88">
        <v>0.005</v>
      </c>
      <c r="R24" s="89">
        <v>0.018</v>
      </c>
      <c r="S24" s="97">
        <f>C24*0.1</f>
        <v>0.00025</v>
      </c>
      <c r="T24" s="98">
        <f>G24*0.1</f>
        <v>0.00025</v>
      </c>
      <c r="U24" s="98">
        <f>K24*0.1</f>
        <v>0.00025</v>
      </c>
      <c r="V24" s="99">
        <f>O24*0.1</f>
        <v>0.00025</v>
      </c>
      <c r="W24" s="35" t="s">
        <v>25</v>
      </c>
    </row>
    <row r="25" spans="1:23" ht="10.5">
      <c r="A25" s="171"/>
      <c r="B25" s="109" t="s">
        <v>21</v>
      </c>
      <c r="C25" s="87">
        <v>0.012</v>
      </c>
      <c r="D25" s="95" t="s">
        <v>61</v>
      </c>
      <c r="E25" s="88">
        <v>0.005</v>
      </c>
      <c r="F25" s="89">
        <v>0.016</v>
      </c>
      <c r="G25" s="10">
        <v>0.011</v>
      </c>
      <c r="H25" s="88" t="s">
        <v>61</v>
      </c>
      <c r="I25" s="88">
        <v>0.005</v>
      </c>
      <c r="J25" s="89">
        <v>0.016</v>
      </c>
      <c r="K25" s="10">
        <v>0.034</v>
      </c>
      <c r="L25" s="88"/>
      <c r="M25" s="88">
        <v>0.005</v>
      </c>
      <c r="N25" s="89">
        <v>0.016</v>
      </c>
      <c r="O25" s="10">
        <v>0.029</v>
      </c>
      <c r="P25" s="88"/>
      <c r="Q25" s="88">
        <v>0.005</v>
      </c>
      <c r="R25" s="89">
        <v>0.016</v>
      </c>
      <c r="S25" s="97">
        <f>C25*0.1</f>
        <v>0.0012000000000000001</v>
      </c>
      <c r="T25" s="98">
        <f>G25*0.1</f>
        <v>0.0011</v>
      </c>
      <c r="U25" s="98">
        <f>K25*0.1</f>
        <v>0.0034000000000000002</v>
      </c>
      <c r="V25" s="99">
        <f>O25*0.1</f>
        <v>0.0029000000000000002</v>
      </c>
      <c r="W25" s="35" t="s">
        <v>25</v>
      </c>
    </row>
    <row r="26" spans="1:23" ht="10.5">
      <c r="A26" s="171"/>
      <c r="B26" s="109" t="s">
        <v>22</v>
      </c>
      <c r="C26" s="87">
        <v>0.04</v>
      </c>
      <c r="D26" s="88"/>
      <c r="E26" s="88">
        <v>0.005</v>
      </c>
      <c r="F26" s="89">
        <v>0.016</v>
      </c>
      <c r="G26" s="10">
        <v>0.039</v>
      </c>
      <c r="H26" s="88"/>
      <c r="I26" s="88">
        <v>0.005</v>
      </c>
      <c r="J26" s="89">
        <v>0.016</v>
      </c>
      <c r="K26" s="10">
        <v>0.1</v>
      </c>
      <c r="L26" s="88"/>
      <c r="M26" s="88">
        <v>0.005</v>
      </c>
      <c r="N26" s="89">
        <v>0.016</v>
      </c>
      <c r="O26" s="10">
        <v>0.078</v>
      </c>
      <c r="P26" s="88"/>
      <c r="Q26" s="88">
        <v>0.005</v>
      </c>
      <c r="R26" s="89">
        <v>0.016</v>
      </c>
      <c r="S26" s="97">
        <f>C26*0.01</f>
        <v>0.0004</v>
      </c>
      <c r="T26" s="98">
        <f>G26*0.01</f>
        <v>0.00039</v>
      </c>
      <c r="U26" s="98">
        <f>K26*0.01</f>
        <v>0.001</v>
      </c>
      <c r="V26" s="99">
        <f>O26*0.01</f>
        <v>0.00078</v>
      </c>
      <c r="W26" s="35" t="s">
        <v>25</v>
      </c>
    </row>
    <row r="27" spans="1:23" ht="10.5">
      <c r="A27" s="171"/>
      <c r="B27" s="109" t="s">
        <v>23</v>
      </c>
      <c r="C27" s="87">
        <v>0.006</v>
      </c>
      <c r="D27" s="95" t="s">
        <v>61</v>
      </c>
      <c r="E27" s="88">
        <v>0.003</v>
      </c>
      <c r="F27" s="89">
        <v>0.01</v>
      </c>
      <c r="G27" s="10">
        <v>0.004</v>
      </c>
      <c r="H27" s="95" t="s">
        <v>61</v>
      </c>
      <c r="I27" s="88">
        <v>0.003</v>
      </c>
      <c r="J27" s="89">
        <v>0.01</v>
      </c>
      <c r="K27" s="10">
        <v>0.013</v>
      </c>
      <c r="L27" s="88"/>
      <c r="M27" s="88">
        <v>0.003</v>
      </c>
      <c r="N27" s="89">
        <v>0.01</v>
      </c>
      <c r="O27" s="10">
        <v>0.01</v>
      </c>
      <c r="P27" s="95"/>
      <c r="Q27" s="88">
        <v>0.003</v>
      </c>
      <c r="R27" s="89">
        <v>0.01</v>
      </c>
      <c r="S27" s="97">
        <f>C27*0.01</f>
        <v>6E-05</v>
      </c>
      <c r="T27" s="98">
        <f>G27*0.01</f>
        <v>4E-05</v>
      </c>
      <c r="U27" s="98">
        <f>K27*0.01</f>
        <v>0.00013</v>
      </c>
      <c r="V27" s="99">
        <f>O27*0.01</f>
        <v>0.0001</v>
      </c>
      <c r="W27" s="35" t="s">
        <v>25</v>
      </c>
    </row>
    <row r="28" spans="1:23" ht="11.25" thickBot="1">
      <c r="A28" s="172"/>
      <c r="B28" s="110" t="s">
        <v>24</v>
      </c>
      <c r="C28" s="101">
        <v>0.02</v>
      </c>
      <c r="D28" s="102" t="s">
        <v>61</v>
      </c>
      <c r="E28" s="103">
        <v>0.01</v>
      </c>
      <c r="F28" s="104">
        <v>0.04</v>
      </c>
      <c r="G28" s="22">
        <v>0.02</v>
      </c>
      <c r="H28" s="102" t="s">
        <v>61</v>
      </c>
      <c r="I28" s="103">
        <v>0.01</v>
      </c>
      <c r="J28" s="104">
        <v>0.04</v>
      </c>
      <c r="K28" s="22">
        <v>0.07</v>
      </c>
      <c r="L28" s="103"/>
      <c r="M28" s="103">
        <v>0.01</v>
      </c>
      <c r="N28" s="104">
        <v>0.04</v>
      </c>
      <c r="O28" s="22">
        <v>0.07</v>
      </c>
      <c r="P28" s="103"/>
      <c r="Q28" s="103">
        <v>0.01</v>
      </c>
      <c r="R28" s="104">
        <v>0.04</v>
      </c>
      <c r="S28" s="105">
        <f>C28*0.0003</f>
        <v>5.999999999999999E-06</v>
      </c>
      <c r="T28" s="106">
        <f>G28*0.0003</f>
        <v>5.999999999999999E-06</v>
      </c>
      <c r="U28" s="106">
        <f>K28*0.0003</f>
        <v>2.1E-05</v>
      </c>
      <c r="V28" s="107">
        <f>O28*0.0003</f>
        <v>2.1E-05</v>
      </c>
      <c r="W28" s="38" t="s">
        <v>25</v>
      </c>
    </row>
    <row r="29" spans="1:23" ht="10.5" customHeight="1">
      <c r="A29" s="170" t="s">
        <v>47</v>
      </c>
      <c r="B29" s="111" t="s">
        <v>29</v>
      </c>
      <c r="C29" s="87">
        <v>0.008</v>
      </c>
      <c r="D29" s="88" t="s">
        <v>61</v>
      </c>
      <c r="E29" s="88">
        <v>0.004</v>
      </c>
      <c r="F29" s="89">
        <v>0.012</v>
      </c>
      <c r="G29" s="10">
        <v>0.024</v>
      </c>
      <c r="H29" s="88"/>
      <c r="I29" s="88">
        <v>0.004</v>
      </c>
      <c r="J29" s="89">
        <v>0.012</v>
      </c>
      <c r="K29" s="10">
        <v>0.019</v>
      </c>
      <c r="L29" s="88"/>
      <c r="M29" s="88">
        <v>0.004</v>
      </c>
      <c r="N29" s="89">
        <v>0.012</v>
      </c>
      <c r="O29" s="10">
        <v>0.012</v>
      </c>
      <c r="P29" s="88"/>
      <c r="Q29" s="88">
        <v>0.004</v>
      </c>
      <c r="R29" s="89">
        <v>0.012</v>
      </c>
      <c r="S29" s="112">
        <f>C29*0.0003</f>
        <v>2.4E-06</v>
      </c>
      <c r="T29" s="113">
        <f>G29*0.0003</f>
        <v>7.2E-06</v>
      </c>
      <c r="U29" s="113">
        <f>K29*0.0003</f>
        <v>5.7E-06</v>
      </c>
      <c r="V29" s="114">
        <f>O29*0.0003</f>
        <v>3.6E-06</v>
      </c>
      <c r="W29" s="32" t="s">
        <v>25</v>
      </c>
    </row>
    <row r="30" spans="1:23" ht="10.5">
      <c r="A30" s="171"/>
      <c r="B30" s="115" t="s">
        <v>28</v>
      </c>
      <c r="C30" s="116">
        <v>0.077</v>
      </c>
      <c r="D30" s="117"/>
      <c r="E30" s="117">
        <v>0.005</v>
      </c>
      <c r="F30" s="118">
        <v>0.016</v>
      </c>
      <c r="G30" s="11">
        <v>0.3</v>
      </c>
      <c r="H30" s="117"/>
      <c r="I30" s="117">
        <v>0.005</v>
      </c>
      <c r="J30" s="118">
        <v>0.016</v>
      </c>
      <c r="K30" s="11">
        <v>0.1</v>
      </c>
      <c r="L30" s="117"/>
      <c r="M30" s="119">
        <v>0.005</v>
      </c>
      <c r="N30" s="118">
        <v>0.016</v>
      </c>
      <c r="O30" s="11">
        <v>0.061</v>
      </c>
      <c r="P30" s="117"/>
      <c r="Q30" s="117">
        <v>0.005</v>
      </c>
      <c r="R30" s="118">
        <v>0.016</v>
      </c>
      <c r="S30" s="112">
        <f>C30*0.0001</f>
        <v>7.7E-06</v>
      </c>
      <c r="T30" s="113">
        <f>G30*0.0001</f>
        <v>3E-05</v>
      </c>
      <c r="U30" s="113">
        <f>K30*0.0001</f>
        <v>1E-05</v>
      </c>
      <c r="V30" s="114">
        <f>O30*0.0001</f>
        <v>6.1E-06</v>
      </c>
      <c r="W30" s="33" t="s">
        <v>25</v>
      </c>
    </row>
    <row r="31" spans="1:23" ht="10.5">
      <c r="A31" s="171"/>
      <c r="B31" s="111" t="s">
        <v>30</v>
      </c>
      <c r="C31" s="87">
        <v>0.015</v>
      </c>
      <c r="D31" s="88"/>
      <c r="E31" s="88">
        <v>0.002</v>
      </c>
      <c r="F31" s="89">
        <v>0.007</v>
      </c>
      <c r="G31" s="10">
        <v>0.028</v>
      </c>
      <c r="H31" s="88"/>
      <c r="I31" s="88">
        <v>0.002</v>
      </c>
      <c r="J31" s="89">
        <v>0.007</v>
      </c>
      <c r="K31" s="10">
        <v>0.027</v>
      </c>
      <c r="L31" s="88"/>
      <c r="M31" s="88">
        <v>0.002</v>
      </c>
      <c r="N31" s="89">
        <v>0.007</v>
      </c>
      <c r="O31" s="10">
        <v>0.018</v>
      </c>
      <c r="P31" s="88"/>
      <c r="Q31" s="88">
        <v>0.002</v>
      </c>
      <c r="R31" s="89">
        <v>0.007</v>
      </c>
      <c r="S31" s="97">
        <f>C31*0.1</f>
        <v>0.0015</v>
      </c>
      <c r="T31" s="98">
        <f>G31*0.1</f>
        <v>0.0028000000000000004</v>
      </c>
      <c r="U31" s="113">
        <f>K31*0.1</f>
        <v>0.0027</v>
      </c>
      <c r="V31" s="114">
        <f>O31*0.1</f>
        <v>0.0018</v>
      </c>
      <c r="W31" s="33" t="s">
        <v>25</v>
      </c>
    </row>
    <row r="32" spans="1:23" ht="10.5">
      <c r="A32" s="171"/>
      <c r="B32" s="111" t="s">
        <v>31</v>
      </c>
      <c r="C32" s="87">
        <v>0.0015</v>
      </c>
      <c r="D32" s="95" t="s">
        <v>60</v>
      </c>
      <c r="E32" s="88">
        <v>0.003</v>
      </c>
      <c r="F32" s="89">
        <v>0.009</v>
      </c>
      <c r="G32" s="10">
        <v>0.004</v>
      </c>
      <c r="H32" s="95" t="s">
        <v>61</v>
      </c>
      <c r="I32" s="88">
        <v>0.003</v>
      </c>
      <c r="J32" s="89">
        <v>0.009</v>
      </c>
      <c r="K32" s="10">
        <v>0.006</v>
      </c>
      <c r="L32" s="95" t="s">
        <v>61</v>
      </c>
      <c r="M32" s="88">
        <v>0.003</v>
      </c>
      <c r="N32" s="89">
        <v>0.009</v>
      </c>
      <c r="O32" s="10">
        <v>0.005</v>
      </c>
      <c r="P32" s="95" t="s">
        <v>61</v>
      </c>
      <c r="Q32" s="88">
        <v>0.003</v>
      </c>
      <c r="R32" s="89">
        <v>0.01</v>
      </c>
      <c r="S32" s="112">
        <f>C32*0.03</f>
        <v>4.4999999999999996E-05</v>
      </c>
      <c r="T32" s="113">
        <f>G32*0.03</f>
        <v>0.00012</v>
      </c>
      <c r="U32" s="113">
        <f>K32*0.03</f>
        <v>0.00017999999999999998</v>
      </c>
      <c r="V32" s="114">
        <f>O32*0.03</f>
        <v>0.00015</v>
      </c>
      <c r="W32" s="33" t="s">
        <v>25</v>
      </c>
    </row>
    <row r="33" spans="1:23" ht="10.5">
      <c r="A33" s="171"/>
      <c r="B33" s="115" t="s">
        <v>35</v>
      </c>
      <c r="C33" s="116">
        <v>0.014</v>
      </c>
      <c r="D33" s="117" t="s">
        <v>61</v>
      </c>
      <c r="E33" s="117">
        <v>0.006</v>
      </c>
      <c r="F33" s="118">
        <v>0.02</v>
      </c>
      <c r="G33" s="11">
        <v>0.047</v>
      </c>
      <c r="H33" s="117"/>
      <c r="I33" s="117">
        <v>0.006</v>
      </c>
      <c r="J33" s="118">
        <v>0.02</v>
      </c>
      <c r="K33" s="11">
        <v>0.015</v>
      </c>
      <c r="L33" s="117" t="s">
        <v>61</v>
      </c>
      <c r="M33" s="117">
        <v>0.006</v>
      </c>
      <c r="N33" s="118">
        <v>0.015</v>
      </c>
      <c r="O33" s="11">
        <v>0.011</v>
      </c>
      <c r="P33" s="117" t="s">
        <v>61</v>
      </c>
      <c r="Q33" s="117">
        <v>0.006</v>
      </c>
      <c r="R33" s="118">
        <v>0.02</v>
      </c>
      <c r="S33" s="112">
        <f>C33*0.00003</f>
        <v>4.2E-07</v>
      </c>
      <c r="T33" s="113">
        <f aca="true" t="shared" si="0" ref="T33:T40">G33*0.00003</f>
        <v>1.41E-06</v>
      </c>
      <c r="U33" s="113">
        <f>K33*0.00003</f>
        <v>4.5E-07</v>
      </c>
      <c r="V33" s="114">
        <f>O33*0.00003</f>
        <v>3.2999999999999996E-07</v>
      </c>
      <c r="W33" s="33" t="s">
        <v>25</v>
      </c>
    </row>
    <row r="34" spans="1:23" ht="10.5">
      <c r="A34" s="171"/>
      <c r="B34" s="111" t="s">
        <v>34</v>
      </c>
      <c r="C34" s="87">
        <v>0.74</v>
      </c>
      <c r="D34" s="88"/>
      <c r="E34" s="88">
        <v>0.005</v>
      </c>
      <c r="F34" s="89">
        <v>0.018</v>
      </c>
      <c r="G34" s="10">
        <v>2</v>
      </c>
      <c r="H34" s="88"/>
      <c r="I34" s="88">
        <v>0.005</v>
      </c>
      <c r="J34" s="89">
        <v>0.018</v>
      </c>
      <c r="K34" s="10">
        <v>0.48</v>
      </c>
      <c r="L34" s="88"/>
      <c r="M34" s="88">
        <v>0.005</v>
      </c>
      <c r="N34" s="89">
        <v>0.018</v>
      </c>
      <c r="O34" s="10">
        <v>0.23</v>
      </c>
      <c r="P34" s="88"/>
      <c r="Q34" s="88">
        <v>0.005</v>
      </c>
      <c r="R34" s="89">
        <v>0.018</v>
      </c>
      <c r="S34" s="112">
        <f aca="true" t="shared" si="1" ref="S34:S40">C34*0.00003</f>
        <v>2.22E-05</v>
      </c>
      <c r="T34" s="113">
        <f t="shared" si="0"/>
        <v>6E-05</v>
      </c>
      <c r="U34" s="113">
        <f aca="true" t="shared" si="2" ref="U34:U40">K34*0.00003</f>
        <v>1.44E-05</v>
      </c>
      <c r="V34" s="114">
        <f aca="true" t="shared" si="3" ref="V34:V40">O34*0.00003</f>
        <v>6.900000000000001E-06</v>
      </c>
      <c r="W34" s="34" t="s">
        <v>25</v>
      </c>
    </row>
    <row r="35" spans="1:23" ht="10.5">
      <c r="A35" s="171"/>
      <c r="B35" s="115" t="s">
        <v>32</v>
      </c>
      <c r="C35" s="116">
        <v>0.26</v>
      </c>
      <c r="D35" s="117"/>
      <c r="E35" s="117">
        <v>0.004</v>
      </c>
      <c r="F35" s="118">
        <v>0.014</v>
      </c>
      <c r="G35" s="11">
        <v>0.76</v>
      </c>
      <c r="H35" s="117"/>
      <c r="I35" s="117">
        <v>0.004</v>
      </c>
      <c r="J35" s="118">
        <v>0.014</v>
      </c>
      <c r="K35" s="11">
        <v>0.17</v>
      </c>
      <c r="L35" s="117"/>
      <c r="M35" s="117">
        <v>0.004</v>
      </c>
      <c r="N35" s="118">
        <v>0.014</v>
      </c>
      <c r="O35" s="11">
        <v>0.092</v>
      </c>
      <c r="P35" s="117"/>
      <c r="Q35" s="117">
        <v>0.004</v>
      </c>
      <c r="R35" s="118">
        <v>0.014</v>
      </c>
      <c r="S35" s="112">
        <f t="shared" si="1"/>
        <v>7.8E-06</v>
      </c>
      <c r="T35" s="113">
        <f t="shared" si="0"/>
        <v>2.2800000000000002E-05</v>
      </c>
      <c r="U35" s="113">
        <f t="shared" si="2"/>
        <v>5.1E-06</v>
      </c>
      <c r="V35" s="114">
        <f t="shared" si="3"/>
        <v>2.76E-06</v>
      </c>
      <c r="W35" s="39" t="s">
        <v>25</v>
      </c>
    </row>
    <row r="36" spans="1:23" ht="10.5">
      <c r="A36" s="171"/>
      <c r="B36" s="111" t="s">
        <v>33</v>
      </c>
      <c r="C36" s="87">
        <v>0.025</v>
      </c>
      <c r="D36" s="88"/>
      <c r="E36" s="88">
        <v>0.002</v>
      </c>
      <c r="F36" s="89">
        <v>0.006</v>
      </c>
      <c r="G36" s="10">
        <v>0.065</v>
      </c>
      <c r="H36" s="88"/>
      <c r="I36" s="88">
        <v>0.002</v>
      </c>
      <c r="J36" s="89">
        <v>0.006</v>
      </c>
      <c r="K36" s="10">
        <v>0.024</v>
      </c>
      <c r="L36" s="88"/>
      <c r="M36" s="88">
        <v>0.002</v>
      </c>
      <c r="N36" s="89">
        <v>0.006</v>
      </c>
      <c r="O36" s="10">
        <v>0.011</v>
      </c>
      <c r="P36" s="88"/>
      <c r="Q36" s="88">
        <v>0.002</v>
      </c>
      <c r="R36" s="89">
        <v>0.006</v>
      </c>
      <c r="S36" s="112">
        <f t="shared" si="1"/>
        <v>7.5E-07</v>
      </c>
      <c r="T36" s="113">
        <f t="shared" si="0"/>
        <v>1.95E-06</v>
      </c>
      <c r="U36" s="113">
        <f t="shared" si="2"/>
        <v>7.2E-07</v>
      </c>
      <c r="V36" s="114">
        <f t="shared" si="3"/>
        <v>3.2999999999999996E-07</v>
      </c>
      <c r="W36" s="39" t="s">
        <v>25</v>
      </c>
    </row>
    <row r="37" spans="1:23" ht="10.5">
      <c r="A37" s="171"/>
      <c r="B37" s="111" t="s">
        <v>38</v>
      </c>
      <c r="C37" s="87">
        <v>0.019</v>
      </c>
      <c r="D37" s="88" t="s">
        <v>61</v>
      </c>
      <c r="E37" s="88">
        <v>0.006</v>
      </c>
      <c r="F37" s="89">
        <v>0.021</v>
      </c>
      <c r="G37" s="10">
        <v>0.054</v>
      </c>
      <c r="H37" s="88"/>
      <c r="I37" s="88">
        <v>0.006</v>
      </c>
      <c r="J37" s="89">
        <v>0.021</v>
      </c>
      <c r="K37" s="10">
        <v>0.017</v>
      </c>
      <c r="L37" s="88" t="s">
        <v>61</v>
      </c>
      <c r="M37" s="88">
        <v>0.006</v>
      </c>
      <c r="N37" s="89">
        <v>0.021</v>
      </c>
      <c r="O37" s="10">
        <v>0.009</v>
      </c>
      <c r="P37" s="88" t="s">
        <v>61</v>
      </c>
      <c r="Q37" s="88">
        <v>0.006</v>
      </c>
      <c r="R37" s="89">
        <v>0.021</v>
      </c>
      <c r="S37" s="112">
        <f t="shared" si="1"/>
        <v>5.7E-07</v>
      </c>
      <c r="T37" s="113">
        <f t="shared" si="0"/>
        <v>1.62E-06</v>
      </c>
      <c r="U37" s="113">
        <f t="shared" si="2"/>
        <v>5.100000000000001E-07</v>
      </c>
      <c r="V37" s="114">
        <f t="shared" si="3"/>
        <v>2.7E-07</v>
      </c>
      <c r="W37" s="39" t="s">
        <v>25</v>
      </c>
    </row>
    <row r="38" spans="1:23" ht="10.5">
      <c r="A38" s="171"/>
      <c r="B38" s="111" t="s">
        <v>36</v>
      </c>
      <c r="C38" s="87">
        <v>0.042</v>
      </c>
      <c r="D38" s="88"/>
      <c r="E38" s="88">
        <v>0.001</v>
      </c>
      <c r="F38" s="89">
        <v>0.004</v>
      </c>
      <c r="G38" s="10">
        <v>0.11</v>
      </c>
      <c r="H38" s="88"/>
      <c r="I38" s="88">
        <v>0.001</v>
      </c>
      <c r="J38" s="89">
        <v>0.004</v>
      </c>
      <c r="K38" s="10">
        <v>0.034</v>
      </c>
      <c r="L38" s="88"/>
      <c r="M38" s="88">
        <v>0.001</v>
      </c>
      <c r="N38" s="89">
        <v>0.004</v>
      </c>
      <c r="O38" s="10">
        <v>0.023</v>
      </c>
      <c r="P38" s="88"/>
      <c r="Q38" s="88">
        <v>0.001</v>
      </c>
      <c r="R38" s="89">
        <v>0.004</v>
      </c>
      <c r="S38" s="97">
        <f t="shared" si="1"/>
        <v>1.26E-06</v>
      </c>
      <c r="T38" s="98">
        <f t="shared" si="0"/>
        <v>3.3E-06</v>
      </c>
      <c r="U38" s="98">
        <f t="shared" si="2"/>
        <v>1.0200000000000002E-06</v>
      </c>
      <c r="V38" s="99">
        <f t="shared" si="3"/>
        <v>6.9E-07</v>
      </c>
      <c r="W38" s="39" t="s">
        <v>25</v>
      </c>
    </row>
    <row r="39" spans="1:23" ht="10.5">
      <c r="A39" s="171"/>
      <c r="B39" s="111" t="s">
        <v>37</v>
      </c>
      <c r="C39" s="87">
        <v>0.009</v>
      </c>
      <c r="D39" s="88" t="s">
        <v>61</v>
      </c>
      <c r="E39" s="88">
        <v>0.006</v>
      </c>
      <c r="F39" s="89">
        <v>0.021</v>
      </c>
      <c r="G39" s="10">
        <v>0.024</v>
      </c>
      <c r="H39" s="88"/>
      <c r="I39" s="88">
        <v>0.006</v>
      </c>
      <c r="J39" s="89">
        <v>0.021</v>
      </c>
      <c r="K39" s="10">
        <v>0.011</v>
      </c>
      <c r="L39" s="88" t="s">
        <v>61</v>
      </c>
      <c r="M39" s="88">
        <v>0.006</v>
      </c>
      <c r="N39" s="89">
        <v>0.021</v>
      </c>
      <c r="O39" s="10">
        <v>0.008</v>
      </c>
      <c r="P39" s="88" t="s">
        <v>61</v>
      </c>
      <c r="Q39" s="88">
        <v>0.006</v>
      </c>
      <c r="R39" s="89">
        <v>0.021</v>
      </c>
      <c r="S39" s="112">
        <f t="shared" si="1"/>
        <v>2.7E-07</v>
      </c>
      <c r="T39" s="113">
        <f t="shared" si="0"/>
        <v>7.2E-07</v>
      </c>
      <c r="U39" s="113">
        <f t="shared" si="2"/>
        <v>3.2999999999999996E-07</v>
      </c>
      <c r="V39" s="114">
        <f t="shared" si="3"/>
        <v>2.4000000000000003E-07</v>
      </c>
      <c r="W39" s="39" t="s">
        <v>25</v>
      </c>
    </row>
    <row r="40" spans="1:23" ht="11.25" thickBot="1">
      <c r="A40" s="172"/>
      <c r="B40" s="111" t="s">
        <v>39</v>
      </c>
      <c r="C40" s="87">
        <v>0.004</v>
      </c>
      <c r="D40" s="95" t="s">
        <v>61</v>
      </c>
      <c r="E40" s="88">
        <v>0.003</v>
      </c>
      <c r="F40" s="104">
        <v>0.01</v>
      </c>
      <c r="G40" s="12">
        <v>0.008</v>
      </c>
      <c r="H40" s="95" t="s">
        <v>61</v>
      </c>
      <c r="I40" s="88">
        <v>0.003</v>
      </c>
      <c r="J40" s="104">
        <v>0.01</v>
      </c>
      <c r="K40" s="10">
        <v>0.012</v>
      </c>
      <c r="L40" s="88"/>
      <c r="M40" s="88">
        <v>0.003</v>
      </c>
      <c r="N40" s="104">
        <v>0.01</v>
      </c>
      <c r="O40" s="10">
        <v>0.007</v>
      </c>
      <c r="P40" s="88" t="s">
        <v>61</v>
      </c>
      <c r="Q40" s="88">
        <v>0.003</v>
      </c>
      <c r="R40" s="104">
        <v>0.01</v>
      </c>
      <c r="S40" s="120">
        <f t="shared" si="1"/>
        <v>1.2000000000000002E-07</v>
      </c>
      <c r="T40" s="121">
        <f t="shared" si="0"/>
        <v>2.4000000000000003E-07</v>
      </c>
      <c r="U40" s="121">
        <f t="shared" si="2"/>
        <v>3.6E-07</v>
      </c>
      <c r="V40" s="122">
        <f t="shared" si="3"/>
        <v>2.1E-07</v>
      </c>
      <c r="W40" s="38" t="s">
        <v>25</v>
      </c>
    </row>
    <row r="41" spans="1:23" ht="10.5" customHeight="1">
      <c r="A41" s="173" t="s">
        <v>48</v>
      </c>
      <c r="B41" s="123" t="s">
        <v>49</v>
      </c>
      <c r="C41" s="124">
        <v>0.2</v>
      </c>
      <c r="D41" s="58"/>
      <c r="E41" s="58"/>
      <c r="F41" s="59"/>
      <c r="G41" s="125">
        <v>0.39</v>
      </c>
      <c r="H41" s="58" t="s">
        <v>25</v>
      </c>
      <c r="I41" s="58" t="s">
        <v>25</v>
      </c>
      <c r="J41" s="32" t="s">
        <v>25</v>
      </c>
      <c r="K41" s="126">
        <v>0.22</v>
      </c>
      <c r="L41" s="58" t="s">
        <v>25</v>
      </c>
      <c r="M41" s="58" t="s">
        <v>25</v>
      </c>
      <c r="N41" s="59" t="s">
        <v>25</v>
      </c>
      <c r="O41" s="125">
        <v>0.16</v>
      </c>
      <c r="P41" s="58" t="s">
        <v>25</v>
      </c>
      <c r="Q41" s="58" t="s">
        <v>25</v>
      </c>
      <c r="R41" s="32" t="s">
        <v>25</v>
      </c>
      <c r="S41" s="46" t="s">
        <v>25</v>
      </c>
      <c r="T41" s="47" t="s">
        <v>25</v>
      </c>
      <c r="U41" s="47" t="s">
        <v>25</v>
      </c>
      <c r="V41" s="127" t="s">
        <v>25</v>
      </c>
      <c r="W41" s="32" t="s">
        <v>25</v>
      </c>
    </row>
    <row r="42" spans="1:23" ht="10.5">
      <c r="A42" s="174"/>
      <c r="B42" s="128" t="s">
        <v>50</v>
      </c>
      <c r="C42" s="87">
        <v>0.067</v>
      </c>
      <c r="D42" s="60"/>
      <c r="E42" s="60"/>
      <c r="F42" s="61"/>
      <c r="G42" s="129">
        <v>0.086</v>
      </c>
      <c r="H42" s="60" t="s">
        <v>25</v>
      </c>
      <c r="I42" s="60" t="s">
        <v>25</v>
      </c>
      <c r="J42" s="33" t="s">
        <v>25</v>
      </c>
      <c r="K42" s="130">
        <v>0.16</v>
      </c>
      <c r="L42" s="60" t="s">
        <v>25</v>
      </c>
      <c r="M42" s="60" t="s">
        <v>25</v>
      </c>
      <c r="N42" s="61" t="s">
        <v>25</v>
      </c>
      <c r="O42" s="129">
        <v>0.15</v>
      </c>
      <c r="P42" s="60" t="s">
        <v>25</v>
      </c>
      <c r="Q42" s="60" t="s">
        <v>25</v>
      </c>
      <c r="R42" s="33" t="s">
        <v>25</v>
      </c>
      <c r="S42" s="46" t="s">
        <v>25</v>
      </c>
      <c r="T42" s="47" t="s">
        <v>25</v>
      </c>
      <c r="U42" s="47" t="s">
        <v>25</v>
      </c>
      <c r="V42" s="127" t="s">
        <v>25</v>
      </c>
      <c r="W42" s="33" t="s">
        <v>25</v>
      </c>
    </row>
    <row r="43" spans="1:23" ht="10.5">
      <c r="A43" s="174"/>
      <c r="B43" s="111" t="s">
        <v>51</v>
      </c>
      <c r="C43" s="87">
        <v>0.064</v>
      </c>
      <c r="D43" s="60"/>
      <c r="E43" s="60"/>
      <c r="F43" s="61"/>
      <c r="G43" s="129">
        <v>0.058</v>
      </c>
      <c r="H43" s="60" t="s">
        <v>25</v>
      </c>
      <c r="I43" s="60" t="s">
        <v>25</v>
      </c>
      <c r="J43" s="33" t="s">
        <v>25</v>
      </c>
      <c r="K43" s="131">
        <v>0.14</v>
      </c>
      <c r="L43" s="60" t="s">
        <v>25</v>
      </c>
      <c r="M43" s="60" t="s">
        <v>25</v>
      </c>
      <c r="N43" s="61" t="s">
        <v>25</v>
      </c>
      <c r="O43" s="129">
        <v>0.15</v>
      </c>
      <c r="P43" s="60" t="s">
        <v>25</v>
      </c>
      <c r="Q43" s="60" t="s">
        <v>25</v>
      </c>
      <c r="R43" s="33" t="s">
        <v>25</v>
      </c>
      <c r="S43" s="46" t="s">
        <v>25</v>
      </c>
      <c r="T43" s="47" t="s">
        <v>25</v>
      </c>
      <c r="U43" s="47" t="s">
        <v>25</v>
      </c>
      <c r="V43" s="127" t="s">
        <v>25</v>
      </c>
      <c r="W43" s="33" t="s">
        <v>25</v>
      </c>
    </row>
    <row r="44" spans="1:23" ht="10.5">
      <c r="A44" s="174"/>
      <c r="B44" s="128" t="s">
        <v>52</v>
      </c>
      <c r="C44" s="87">
        <v>0.049</v>
      </c>
      <c r="D44" s="60"/>
      <c r="E44" s="60"/>
      <c r="F44" s="61"/>
      <c r="G44" s="129">
        <v>0.041</v>
      </c>
      <c r="H44" s="60" t="s">
        <v>25</v>
      </c>
      <c r="I44" s="60" t="s">
        <v>25</v>
      </c>
      <c r="J44" s="33" t="s">
        <v>25</v>
      </c>
      <c r="K44" s="130">
        <v>0.092</v>
      </c>
      <c r="L44" s="60" t="s">
        <v>25</v>
      </c>
      <c r="M44" s="60" t="s">
        <v>25</v>
      </c>
      <c r="N44" s="61" t="s">
        <v>25</v>
      </c>
      <c r="O44" s="129">
        <v>0.092</v>
      </c>
      <c r="P44" s="60" t="s">
        <v>25</v>
      </c>
      <c r="Q44" s="60" t="s">
        <v>25</v>
      </c>
      <c r="R44" s="33" t="s">
        <v>25</v>
      </c>
      <c r="S44" s="90" t="s">
        <v>25</v>
      </c>
      <c r="T44" s="91" t="s">
        <v>25</v>
      </c>
      <c r="U44" s="91" t="s">
        <v>25</v>
      </c>
      <c r="V44" s="92" t="s">
        <v>25</v>
      </c>
      <c r="W44" s="33" t="s">
        <v>25</v>
      </c>
    </row>
    <row r="45" spans="1:23" s="6" customFormat="1" ht="10.5">
      <c r="A45" s="174"/>
      <c r="B45" s="24" t="s">
        <v>26</v>
      </c>
      <c r="C45" s="132">
        <v>0.07</v>
      </c>
      <c r="D45" s="60"/>
      <c r="E45" s="60"/>
      <c r="F45" s="61"/>
      <c r="G45" s="133">
        <v>0.05</v>
      </c>
      <c r="H45" s="60" t="s">
        <v>25</v>
      </c>
      <c r="I45" s="60" t="s">
        <v>25</v>
      </c>
      <c r="J45" s="33" t="s">
        <v>25</v>
      </c>
      <c r="K45" s="134">
        <v>0.09</v>
      </c>
      <c r="L45" s="60" t="s">
        <v>25</v>
      </c>
      <c r="M45" s="60" t="s">
        <v>25</v>
      </c>
      <c r="N45" s="61" t="s">
        <v>25</v>
      </c>
      <c r="O45" s="133">
        <v>0.11</v>
      </c>
      <c r="P45" s="60" t="s">
        <v>25</v>
      </c>
      <c r="Q45" s="60" t="s">
        <v>25</v>
      </c>
      <c r="R45" s="33" t="s">
        <v>25</v>
      </c>
      <c r="S45" s="46" t="s">
        <v>25</v>
      </c>
      <c r="T45" s="47" t="s">
        <v>25</v>
      </c>
      <c r="U45" s="47" t="s">
        <v>25</v>
      </c>
      <c r="V45" s="127" t="s">
        <v>25</v>
      </c>
      <c r="W45" s="33" t="s">
        <v>25</v>
      </c>
    </row>
    <row r="46" spans="1:23" s="6" customFormat="1" ht="11.25" thickBot="1">
      <c r="A46" s="175"/>
      <c r="B46" s="23" t="s">
        <v>53</v>
      </c>
      <c r="C46" s="135">
        <v>0.45</v>
      </c>
      <c r="D46" s="62"/>
      <c r="E46" s="62"/>
      <c r="F46" s="63"/>
      <c r="G46" s="136">
        <v>0.62</v>
      </c>
      <c r="H46" s="62" t="s">
        <v>25</v>
      </c>
      <c r="I46" s="62" t="s">
        <v>25</v>
      </c>
      <c r="J46" s="40" t="s">
        <v>25</v>
      </c>
      <c r="K46" s="137">
        <v>0.7</v>
      </c>
      <c r="L46" s="62" t="s">
        <v>25</v>
      </c>
      <c r="M46" s="62" t="s">
        <v>25</v>
      </c>
      <c r="N46" s="63" t="s">
        <v>25</v>
      </c>
      <c r="O46" s="136">
        <v>0.66</v>
      </c>
      <c r="P46" s="62" t="s">
        <v>25</v>
      </c>
      <c r="Q46" s="62" t="s">
        <v>25</v>
      </c>
      <c r="R46" s="40" t="s">
        <v>25</v>
      </c>
      <c r="S46" s="138" t="s">
        <v>25</v>
      </c>
      <c r="T46" s="139" t="s">
        <v>25</v>
      </c>
      <c r="U46" s="139" t="s">
        <v>25</v>
      </c>
      <c r="V46" s="140" t="s">
        <v>25</v>
      </c>
      <c r="W46" s="40" t="s">
        <v>25</v>
      </c>
    </row>
    <row r="47" spans="1:23" ht="10.5" customHeight="1">
      <c r="A47" s="167" t="s">
        <v>54</v>
      </c>
      <c r="B47" s="108" t="s">
        <v>55</v>
      </c>
      <c r="C47" s="83">
        <v>0.32</v>
      </c>
      <c r="D47" s="58"/>
      <c r="E47" s="58"/>
      <c r="F47" s="59"/>
      <c r="G47" s="125">
        <v>0.47</v>
      </c>
      <c r="H47" s="58" t="s">
        <v>25</v>
      </c>
      <c r="I47" s="58" t="s">
        <v>25</v>
      </c>
      <c r="J47" s="32" t="s">
        <v>25</v>
      </c>
      <c r="K47" s="126">
        <v>0.75</v>
      </c>
      <c r="L47" s="58" t="s">
        <v>25</v>
      </c>
      <c r="M47" s="58" t="s">
        <v>25</v>
      </c>
      <c r="N47" s="59" t="s">
        <v>25</v>
      </c>
      <c r="O47" s="125">
        <v>0.61</v>
      </c>
      <c r="P47" s="58" t="s">
        <v>25</v>
      </c>
      <c r="Q47" s="58" t="s">
        <v>25</v>
      </c>
      <c r="R47" s="32" t="s">
        <v>25</v>
      </c>
      <c r="S47" s="43" t="s">
        <v>25</v>
      </c>
      <c r="T47" s="44" t="s">
        <v>25</v>
      </c>
      <c r="U47" s="44" t="s">
        <v>25</v>
      </c>
      <c r="V47" s="48" t="s">
        <v>25</v>
      </c>
      <c r="W47" s="32" t="s">
        <v>25</v>
      </c>
    </row>
    <row r="48" spans="1:23" ht="10.5">
      <c r="A48" s="168"/>
      <c r="B48" s="111" t="s">
        <v>56</v>
      </c>
      <c r="C48" s="87">
        <v>0.18</v>
      </c>
      <c r="D48" s="60"/>
      <c r="E48" s="60"/>
      <c r="F48" s="61"/>
      <c r="G48" s="129">
        <v>0.22</v>
      </c>
      <c r="H48" s="60" t="s">
        <v>25</v>
      </c>
      <c r="I48" s="60" t="s">
        <v>25</v>
      </c>
      <c r="J48" s="33" t="s">
        <v>25</v>
      </c>
      <c r="K48" s="130">
        <v>0.45</v>
      </c>
      <c r="L48" s="60" t="s">
        <v>25</v>
      </c>
      <c r="M48" s="60" t="s">
        <v>25</v>
      </c>
      <c r="N48" s="61" t="s">
        <v>25</v>
      </c>
      <c r="O48" s="129">
        <v>0.33</v>
      </c>
      <c r="P48" s="60" t="s">
        <v>25</v>
      </c>
      <c r="Q48" s="60" t="s">
        <v>25</v>
      </c>
      <c r="R48" s="33" t="s">
        <v>25</v>
      </c>
      <c r="S48" s="141" t="s">
        <v>25</v>
      </c>
      <c r="T48" s="47" t="s">
        <v>25</v>
      </c>
      <c r="U48" s="47" t="s">
        <v>25</v>
      </c>
      <c r="V48" s="127" t="s">
        <v>25</v>
      </c>
      <c r="W48" s="33" t="s">
        <v>25</v>
      </c>
    </row>
    <row r="49" spans="1:23" ht="10.5">
      <c r="A49" s="168"/>
      <c r="B49" s="128" t="s">
        <v>57</v>
      </c>
      <c r="C49" s="94">
        <v>0.097</v>
      </c>
      <c r="D49" s="60"/>
      <c r="E49" s="60"/>
      <c r="F49" s="61"/>
      <c r="G49" s="129">
        <v>0.095</v>
      </c>
      <c r="H49" s="60" t="s">
        <v>25</v>
      </c>
      <c r="I49" s="60" t="s">
        <v>25</v>
      </c>
      <c r="J49" s="33" t="s">
        <v>25</v>
      </c>
      <c r="K49" s="130">
        <v>0.29</v>
      </c>
      <c r="L49" s="60" t="s">
        <v>25</v>
      </c>
      <c r="M49" s="60" t="s">
        <v>25</v>
      </c>
      <c r="N49" s="61" t="s">
        <v>25</v>
      </c>
      <c r="O49" s="129">
        <v>0.22</v>
      </c>
      <c r="P49" s="60" t="s">
        <v>25</v>
      </c>
      <c r="Q49" s="60" t="s">
        <v>25</v>
      </c>
      <c r="R49" s="33" t="s">
        <v>25</v>
      </c>
      <c r="S49" s="141" t="s">
        <v>25</v>
      </c>
      <c r="T49" s="47" t="s">
        <v>25</v>
      </c>
      <c r="U49" s="47" t="s">
        <v>25</v>
      </c>
      <c r="V49" s="127" t="s">
        <v>25</v>
      </c>
      <c r="W49" s="33" t="s">
        <v>25</v>
      </c>
    </row>
    <row r="50" spans="1:23" ht="10.5">
      <c r="A50" s="168"/>
      <c r="B50" s="128" t="s">
        <v>58</v>
      </c>
      <c r="C50" s="87">
        <v>0.066</v>
      </c>
      <c r="D50" s="60"/>
      <c r="E50" s="60"/>
      <c r="F50" s="61"/>
      <c r="G50" s="129">
        <v>0.06</v>
      </c>
      <c r="H50" s="60" t="s">
        <v>25</v>
      </c>
      <c r="I50" s="60" t="s">
        <v>25</v>
      </c>
      <c r="J50" s="33" t="s">
        <v>25</v>
      </c>
      <c r="K50" s="130">
        <v>0.16</v>
      </c>
      <c r="L50" s="60" t="s">
        <v>25</v>
      </c>
      <c r="M50" s="60" t="s">
        <v>25</v>
      </c>
      <c r="N50" s="61" t="s">
        <v>25</v>
      </c>
      <c r="O50" s="129">
        <v>0.12</v>
      </c>
      <c r="P50" s="60" t="s">
        <v>25</v>
      </c>
      <c r="Q50" s="60" t="s">
        <v>25</v>
      </c>
      <c r="R50" s="33" t="s">
        <v>25</v>
      </c>
      <c r="S50" s="141" t="s">
        <v>25</v>
      </c>
      <c r="T50" s="47" t="s">
        <v>25</v>
      </c>
      <c r="U50" s="47" t="s">
        <v>25</v>
      </c>
      <c r="V50" s="127" t="s">
        <v>25</v>
      </c>
      <c r="W50" s="33" t="s">
        <v>25</v>
      </c>
    </row>
    <row r="51" spans="1:23" s="6" customFormat="1" ht="10.5">
      <c r="A51" s="168"/>
      <c r="B51" s="25" t="s">
        <v>27</v>
      </c>
      <c r="C51" s="142">
        <v>0.02</v>
      </c>
      <c r="D51" s="64"/>
      <c r="E51" s="64"/>
      <c r="F51" s="65"/>
      <c r="G51" s="143">
        <v>0.02</v>
      </c>
      <c r="H51" s="64" t="s">
        <v>25</v>
      </c>
      <c r="I51" s="64" t="s">
        <v>25</v>
      </c>
      <c r="J51" s="37" t="s">
        <v>25</v>
      </c>
      <c r="K51" s="144">
        <v>0.07</v>
      </c>
      <c r="L51" s="64" t="s">
        <v>25</v>
      </c>
      <c r="M51" s="64" t="s">
        <v>25</v>
      </c>
      <c r="N51" s="65" t="s">
        <v>25</v>
      </c>
      <c r="O51" s="143">
        <v>0.07</v>
      </c>
      <c r="P51" s="64" t="s">
        <v>25</v>
      </c>
      <c r="Q51" s="64" t="s">
        <v>25</v>
      </c>
      <c r="R51" s="37" t="s">
        <v>25</v>
      </c>
      <c r="S51" s="145" t="s">
        <v>25</v>
      </c>
      <c r="T51" s="146" t="s">
        <v>25</v>
      </c>
      <c r="U51" s="146" t="s">
        <v>25</v>
      </c>
      <c r="V51" s="147" t="s">
        <v>25</v>
      </c>
      <c r="W51" s="37" t="s">
        <v>25</v>
      </c>
    </row>
    <row r="52" spans="1:23" s="6" customFormat="1" ht="11.25" thickBot="1">
      <c r="A52" s="169"/>
      <c r="B52" s="19" t="s">
        <v>59</v>
      </c>
      <c r="C52" s="148">
        <v>0.68</v>
      </c>
      <c r="D52" s="66"/>
      <c r="E52" s="66"/>
      <c r="F52" s="67"/>
      <c r="G52" s="149">
        <v>0.86</v>
      </c>
      <c r="H52" s="66" t="s">
        <v>25</v>
      </c>
      <c r="I52" s="66" t="s">
        <v>25</v>
      </c>
      <c r="J52" s="41" t="s">
        <v>25</v>
      </c>
      <c r="K52" s="150">
        <v>1.7</v>
      </c>
      <c r="L52" s="66" t="s">
        <v>25</v>
      </c>
      <c r="M52" s="66" t="s">
        <v>25</v>
      </c>
      <c r="N52" s="67" t="s">
        <v>25</v>
      </c>
      <c r="O52" s="149">
        <v>1.4</v>
      </c>
      <c r="P52" s="66" t="s">
        <v>25</v>
      </c>
      <c r="Q52" s="66" t="s">
        <v>25</v>
      </c>
      <c r="R52" s="41" t="s">
        <v>25</v>
      </c>
      <c r="S52" s="151" t="s">
        <v>25</v>
      </c>
      <c r="T52" s="152" t="s">
        <v>25</v>
      </c>
      <c r="U52" s="152" t="s">
        <v>25</v>
      </c>
      <c r="V52" s="153" t="s">
        <v>25</v>
      </c>
      <c r="W52" s="41" t="s">
        <v>25</v>
      </c>
    </row>
    <row r="53" spans="1:242" ht="10.5">
      <c r="A53" s="164" t="s">
        <v>41</v>
      </c>
      <c r="B53" s="165"/>
      <c r="C53" s="43" t="s">
        <v>25</v>
      </c>
      <c r="D53" s="44" t="s">
        <v>25</v>
      </c>
      <c r="E53" s="44" t="s">
        <v>25</v>
      </c>
      <c r="F53" s="45" t="s">
        <v>25</v>
      </c>
      <c r="G53" s="49" t="s">
        <v>25</v>
      </c>
      <c r="H53" s="44" t="s">
        <v>25</v>
      </c>
      <c r="I53" s="44" t="s">
        <v>25</v>
      </c>
      <c r="J53" s="48" t="s">
        <v>25</v>
      </c>
      <c r="K53" s="43" t="s">
        <v>25</v>
      </c>
      <c r="L53" s="44" t="s">
        <v>25</v>
      </c>
      <c r="M53" s="44" t="s">
        <v>25</v>
      </c>
      <c r="N53" s="45" t="s">
        <v>25</v>
      </c>
      <c r="O53" s="49" t="s">
        <v>25</v>
      </c>
      <c r="P53" s="44" t="s">
        <v>25</v>
      </c>
      <c r="Q53" s="44" t="s">
        <v>25</v>
      </c>
      <c r="R53" s="48" t="s">
        <v>25</v>
      </c>
      <c r="S53" s="50">
        <f>SUM(S11:S40)</f>
        <v>0.013005489999999996</v>
      </c>
      <c r="T53" s="51">
        <f>SUM(T11:T40)</f>
        <v>0.01756024</v>
      </c>
      <c r="U53" s="51">
        <f>SUM(U11:U40)</f>
        <v>0.03565659</v>
      </c>
      <c r="V53" s="68">
        <f>SUM(V11:V40)</f>
        <v>0.027745429999999998</v>
      </c>
      <c r="W53" s="42" t="s">
        <v>25</v>
      </c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13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</row>
    <row r="54" spans="1:242" ht="11.25" thickBot="1">
      <c r="A54" s="179" t="s">
        <v>40</v>
      </c>
      <c r="B54" s="180"/>
      <c r="C54" s="52" t="s">
        <v>25</v>
      </c>
      <c r="D54" s="53" t="s">
        <v>25</v>
      </c>
      <c r="E54" s="53" t="s">
        <v>25</v>
      </c>
      <c r="F54" s="54" t="s">
        <v>25</v>
      </c>
      <c r="G54" s="55" t="s">
        <v>25</v>
      </c>
      <c r="H54" s="53" t="s">
        <v>25</v>
      </c>
      <c r="I54" s="53" t="s">
        <v>25</v>
      </c>
      <c r="J54" s="56" t="s">
        <v>25</v>
      </c>
      <c r="K54" s="52" t="s">
        <v>25</v>
      </c>
      <c r="L54" s="53" t="s">
        <v>25</v>
      </c>
      <c r="M54" s="53" t="s">
        <v>25</v>
      </c>
      <c r="N54" s="54" t="s">
        <v>25</v>
      </c>
      <c r="O54" s="55" t="s">
        <v>25</v>
      </c>
      <c r="P54" s="53" t="s">
        <v>25</v>
      </c>
      <c r="Q54" s="53" t="s">
        <v>25</v>
      </c>
      <c r="R54" s="56" t="s">
        <v>25</v>
      </c>
      <c r="S54" s="57">
        <v>0.013</v>
      </c>
      <c r="T54" s="121">
        <v>0.018</v>
      </c>
      <c r="U54" s="154">
        <v>0.036</v>
      </c>
      <c r="V54" s="122">
        <v>0.028</v>
      </c>
      <c r="W54" s="155">
        <f>AVERAGE(S54:V54)</f>
        <v>0.02375</v>
      </c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13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</row>
    <row r="55" spans="1:104" ht="10.5">
      <c r="A55" s="4"/>
      <c r="B55" s="26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156"/>
      <c r="T55" s="156"/>
      <c r="U55" s="156"/>
      <c r="V55" s="156"/>
      <c r="W55" s="3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</row>
    <row r="56" spans="1:23" ht="11.25" thickBot="1">
      <c r="A56" s="4"/>
      <c r="B56" s="26"/>
      <c r="C56" s="71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70"/>
      <c r="T56" s="70"/>
      <c r="U56" s="70"/>
      <c r="V56" s="70"/>
      <c r="W56" s="4"/>
    </row>
    <row r="57" spans="1:23" ht="10.5">
      <c r="A57" s="176" t="s">
        <v>0</v>
      </c>
      <c r="B57" s="177"/>
      <c r="C57" s="157" t="s">
        <v>62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2"/>
      <c r="T57" s="72"/>
      <c r="U57" s="72"/>
      <c r="V57" s="72"/>
      <c r="W57" s="30"/>
    </row>
    <row r="58" spans="1:23" ht="11.25" thickBot="1">
      <c r="A58" s="162" t="s">
        <v>1</v>
      </c>
      <c r="B58" s="178"/>
      <c r="C58" s="28" t="s">
        <v>71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15"/>
      <c r="R58" s="15"/>
      <c r="S58" s="73"/>
      <c r="T58" s="73"/>
      <c r="U58" s="73"/>
      <c r="V58" s="73"/>
      <c r="W58" s="31"/>
    </row>
    <row r="59" spans="1:23" ht="21" customHeight="1">
      <c r="A59" s="164" t="s">
        <v>2</v>
      </c>
      <c r="B59" s="165"/>
      <c r="C59" s="166" t="s">
        <v>64</v>
      </c>
      <c r="D59" s="160"/>
      <c r="E59" s="160"/>
      <c r="F59" s="161"/>
      <c r="G59" s="159" t="s">
        <v>65</v>
      </c>
      <c r="H59" s="160"/>
      <c r="I59" s="160"/>
      <c r="J59" s="161"/>
      <c r="K59" s="159" t="s">
        <v>66</v>
      </c>
      <c r="L59" s="160"/>
      <c r="M59" s="160"/>
      <c r="N59" s="161"/>
      <c r="O59" s="159" t="s">
        <v>67</v>
      </c>
      <c r="P59" s="160"/>
      <c r="Q59" s="160"/>
      <c r="R59" s="161"/>
      <c r="S59" s="74" t="s">
        <v>64</v>
      </c>
      <c r="T59" s="75" t="s">
        <v>65</v>
      </c>
      <c r="U59" s="75" t="s">
        <v>66</v>
      </c>
      <c r="V59" s="76" t="s">
        <v>67</v>
      </c>
      <c r="W59" s="77" t="s">
        <v>68</v>
      </c>
    </row>
    <row r="60" spans="1:23" ht="24.75" customHeight="1" thickBot="1">
      <c r="A60" s="162" t="s">
        <v>3</v>
      </c>
      <c r="B60" s="163"/>
      <c r="C60" s="29" t="s">
        <v>69</v>
      </c>
      <c r="D60" s="5"/>
      <c r="E60" s="17" t="s">
        <v>4</v>
      </c>
      <c r="F60" s="20" t="s">
        <v>5</v>
      </c>
      <c r="G60" s="21" t="s">
        <v>69</v>
      </c>
      <c r="H60" s="5"/>
      <c r="I60" s="17" t="s">
        <v>4</v>
      </c>
      <c r="J60" s="18" t="s">
        <v>5</v>
      </c>
      <c r="K60" s="16" t="s">
        <v>69</v>
      </c>
      <c r="L60" s="5"/>
      <c r="M60" s="17" t="s">
        <v>4</v>
      </c>
      <c r="N60" s="20" t="s">
        <v>5</v>
      </c>
      <c r="O60" s="21" t="s">
        <v>69</v>
      </c>
      <c r="P60" s="5"/>
      <c r="Q60" s="17" t="s">
        <v>4</v>
      </c>
      <c r="R60" s="18" t="s">
        <v>5</v>
      </c>
      <c r="S60" s="78" t="s">
        <v>70</v>
      </c>
      <c r="T60" s="79" t="s">
        <v>70</v>
      </c>
      <c r="U60" s="79" t="s">
        <v>70</v>
      </c>
      <c r="V60" s="80" t="s">
        <v>70</v>
      </c>
      <c r="W60" s="81" t="s">
        <v>70</v>
      </c>
    </row>
    <row r="61" spans="1:23" ht="10.5" customHeight="1">
      <c r="A61" s="170" t="s">
        <v>44</v>
      </c>
      <c r="B61" s="82" t="s">
        <v>7</v>
      </c>
      <c r="C61" s="83">
        <v>0.18</v>
      </c>
      <c r="D61" s="84"/>
      <c r="E61" s="84">
        <v>0.004</v>
      </c>
      <c r="F61" s="85">
        <v>0.014</v>
      </c>
      <c r="G61" s="9">
        <v>0.34</v>
      </c>
      <c r="H61" s="84"/>
      <c r="I61" s="84">
        <v>0.004</v>
      </c>
      <c r="J61" s="85">
        <v>0.014</v>
      </c>
      <c r="K61" s="9">
        <v>0.14</v>
      </c>
      <c r="L61" s="84"/>
      <c r="M61" s="84">
        <v>0.004</v>
      </c>
      <c r="N61" s="85">
        <v>0.014</v>
      </c>
      <c r="O61" s="9">
        <v>0.088</v>
      </c>
      <c r="P61" s="84"/>
      <c r="Q61" s="84">
        <v>0.004</v>
      </c>
      <c r="R61" s="85">
        <v>0.014</v>
      </c>
      <c r="S61" s="49" t="s">
        <v>25</v>
      </c>
      <c r="T61" s="44" t="s">
        <v>25</v>
      </c>
      <c r="U61" s="44" t="s">
        <v>25</v>
      </c>
      <c r="V61" s="48" t="s">
        <v>25</v>
      </c>
      <c r="W61" s="32" t="s">
        <v>25</v>
      </c>
    </row>
    <row r="62" spans="1:23" ht="10.5">
      <c r="A62" s="171"/>
      <c r="B62" s="86" t="s">
        <v>8</v>
      </c>
      <c r="C62" s="87">
        <v>0.046</v>
      </c>
      <c r="D62" s="88"/>
      <c r="E62" s="88">
        <v>0.005</v>
      </c>
      <c r="F62" s="89">
        <v>0.017</v>
      </c>
      <c r="G62" s="10">
        <v>0.13</v>
      </c>
      <c r="H62" s="88"/>
      <c r="I62" s="88">
        <v>0.005</v>
      </c>
      <c r="J62" s="89">
        <v>0.017</v>
      </c>
      <c r="K62" s="10">
        <v>0.071</v>
      </c>
      <c r="L62" s="88"/>
      <c r="M62" s="88">
        <v>0.005</v>
      </c>
      <c r="N62" s="89">
        <v>0.017</v>
      </c>
      <c r="O62" s="10">
        <v>0.054</v>
      </c>
      <c r="P62" s="88"/>
      <c r="Q62" s="88">
        <v>0.005</v>
      </c>
      <c r="R62" s="89">
        <v>0.017</v>
      </c>
      <c r="S62" s="90" t="s">
        <v>25</v>
      </c>
      <c r="T62" s="91" t="s">
        <v>25</v>
      </c>
      <c r="U62" s="91" t="s">
        <v>25</v>
      </c>
      <c r="V62" s="92" t="s">
        <v>25</v>
      </c>
      <c r="W62" s="33" t="s">
        <v>25</v>
      </c>
    </row>
    <row r="63" spans="1:23" ht="10.5">
      <c r="A63" s="171"/>
      <c r="B63" s="93" t="s">
        <v>6</v>
      </c>
      <c r="C63" s="94">
        <v>0.002</v>
      </c>
      <c r="D63" s="95" t="s">
        <v>60</v>
      </c>
      <c r="E63" s="95">
        <v>0.004</v>
      </c>
      <c r="F63" s="96">
        <v>0.012</v>
      </c>
      <c r="G63" s="12">
        <v>0.002</v>
      </c>
      <c r="H63" s="95" t="s">
        <v>60</v>
      </c>
      <c r="I63" s="95">
        <v>0.004</v>
      </c>
      <c r="J63" s="96">
        <v>0.012</v>
      </c>
      <c r="K63" s="10">
        <v>0.002</v>
      </c>
      <c r="L63" s="95" t="s">
        <v>60</v>
      </c>
      <c r="M63" s="95">
        <v>0.004</v>
      </c>
      <c r="N63" s="96">
        <v>0.012</v>
      </c>
      <c r="O63" s="10">
        <v>0.002</v>
      </c>
      <c r="P63" s="95" t="s">
        <v>60</v>
      </c>
      <c r="Q63" s="95">
        <v>0.004</v>
      </c>
      <c r="R63" s="96">
        <v>0.012</v>
      </c>
      <c r="S63" s="97">
        <f>C63</f>
        <v>0.002</v>
      </c>
      <c r="T63" s="98">
        <f>G63</f>
        <v>0.002</v>
      </c>
      <c r="U63" s="98">
        <f>K63</f>
        <v>0.002</v>
      </c>
      <c r="V63" s="99">
        <f>O63</f>
        <v>0.002</v>
      </c>
      <c r="W63" s="33" t="s">
        <v>25</v>
      </c>
    </row>
    <row r="64" spans="1:23" ht="10.5">
      <c r="A64" s="171"/>
      <c r="B64" s="93" t="s">
        <v>9</v>
      </c>
      <c r="C64" s="87">
        <v>0.001</v>
      </c>
      <c r="D64" s="95" t="s">
        <v>60</v>
      </c>
      <c r="E64" s="88">
        <v>0.002</v>
      </c>
      <c r="F64" s="89">
        <v>0.007</v>
      </c>
      <c r="G64" s="10">
        <v>0.004</v>
      </c>
      <c r="H64" s="95" t="s">
        <v>61</v>
      </c>
      <c r="I64" s="88">
        <v>0.002</v>
      </c>
      <c r="J64" s="89">
        <v>0.007</v>
      </c>
      <c r="K64" s="10">
        <v>0.011</v>
      </c>
      <c r="L64" s="95"/>
      <c r="M64" s="88">
        <v>0.002</v>
      </c>
      <c r="N64" s="89">
        <v>0.007</v>
      </c>
      <c r="O64" s="10">
        <v>0.007</v>
      </c>
      <c r="P64" s="95"/>
      <c r="Q64" s="88">
        <v>0.002</v>
      </c>
      <c r="R64" s="89">
        <v>0.007</v>
      </c>
      <c r="S64" s="97">
        <f>C64</f>
        <v>0.001</v>
      </c>
      <c r="T64" s="98">
        <f>G64</f>
        <v>0.004</v>
      </c>
      <c r="U64" s="98">
        <f>K64</f>
        <v>0.011</v>
      </c>
      <c r="V64" s="99">
        <f>O64</f>
        <v>0.007</v>
      </c>
      <c r="W64" s="33" t="s">
        <v>25</v>
      </c>
    </row>
    <row r="65" spans="1:23" ht="10.5">
      <c r="A65" s="171"/>
      <c r="B65" s="86" t="s">
        <v>10</v>
      </c>
      <c r="C65" s="87">
        <v>0.0015</v>
      </c>
      <c r="D65" s="95" t="s">
        <v>60</v>
      </c>
      <c r="E65" s="88">
        <v>0.003</v>
      </c>
      <c r="F65" s="89">
        <v>0.009</v>
      </c>
      <c r="G65" s="10">
        <v>0.0015</v>
      </c>
      <c r="H65" s="95" t="s">
        <v>60</v>
      </c>
      <c r="I65" s="88">
        <v>0.003</v>
      </c>
      <c r="J65" s="89">
        <v>0.009</v>
      </c>
      <c r="K65" s="10">
        <v>0.01</v>
      </c>
      <c r="L65" s="95"/>
      <c r="M65" s="88">
        <v>0.003</v>
      </c>
      <c r="N65" s="89">
        <v>0.009</v>
      </c>
      <c r="O65" s="10">
        <v>0.006</v>
      </c>
      <c r="P65" s="95" t="s">
        <v>61</v>
      </c>
      <c r="Q65" s="88">
        <v>0.003</v>
      </c>
      <c r="R65" s="89">
        <v>0.009</v>
      </c>
      <c r="S65" s="97">
        <f>C65*0.1</f>
        <v>0.00015000000000000001</v>
      </c>
      <c r="T65" s="98">
        <f>G65*0.1</f>
        <v>0.00015000000000000001</v>
      </c>
      <c r="U65" s="98">
        <f>K65*0.1</f>
        <v>0.001</v>
      </c>
      <c r="V65" s="99">
        <f>O65*0.1</f>
        <v>0.0006000000000000001</v>
      </c>
      <c r="W65" s="33" t="s">
        <v>25</v>
      </c>
    </row>
    <row r="66" spans="1:23" ht="10.5">
      <c r="A66" s="171"/>
      <c r="B66" s="86" t="s">
        <v>11</v>
      </c>
      <c r="C66" s="87">
        <v>0.0025</v>
      </c>
      <c r="D66" s="95" t="s">
        <v>60</v>
      </c>
      <c r="E66" s="88">
        <v>0.005</v>
      </c>
      <c r="F66" s="89">
        <v>0.017</v>
      </c>
      <c r="G66" s="10">
        <v>0.0025</v>
      </c>
      <c r="H66" s="95" t="s">
        <v>60</v>
      </c>
      <c r="I66" s="88">
        <v>0.005</v>
      </c>
      <c r="J66" s="89">
        <v>0.017</v>
      </c>
      <c r="K66" s="10">
        <v>0.016</v>
      </c>
      <c r="L66" s="95" t="s">
        <v>61</v>
      </c>
      <c r="M66" s="88">
        <v>0.005</v>
      </c>
      <c r="N66" s="89">
        <v>0.017</v>
      </c>
      <c r="O66" s="10">
        <v>0.012</v>
      </c>
      <c r="P66" s="95" t="s">
        <v>61</v>
      </c>
      <c r="Q66" s="88">
        <v>0.005</v>
      </c>
      <c r="R66" s="89">
        <v>0.017</v>
      </c>
      <c r="S66" s="97">
        <f>C66*0.1</f>
        <v>0.00025</v>
      </c>
      <c r="T66" s="98">
        <f>G66*0.1</f>
        <v>0.00025</v>
      </c>
      <c r="U66" s="98">
        <f>K66*0.1</f>
        <v>0.0016</v>
      </c>
      <c r="V66" s="99">
        <f>O66*0.1</f>
        <v>0.0012000000000000001</v>
      </c>
      <c r="W66" s="34" t="s">
        <v>25</v>
      </c>
    </row>
    <row r="67" spans="1:23" ht="10.5">
      <c r="A67" s="171"/>
      <c r="B67" s="93" t="s">
        <v>45</v>
      </c>
      <c r="C67" s="87">
        <v>0.002</v>
      </c>
      <c r="D67" s="95" t="s">
        <v>60</v>
      </c>
      <c r="E67" s="88">
        <v>0.004</v>
      </c>
      <c r="F67" s="89">
        <v>0.012</v>
      </c>
      <c r="G67" s="10">
        <v>0.002</v>
      </c>
      <c r="H67" s="95" t="s">
        <v>60</v>
      </c>
      <c r="I67" s="88">
        <v>0.004</v>
      </c>
      <c r="J67" s="89">
        <v>0.012</v>
      </c>
      <c r="K67" s="10">
        <v>0.014</v>
      </c>
      <c r="L67" s="95"/>
      <c r="M67" s="88">
        <v>0.004</v>
      </c>
      <c r="N67" s="89">
        <v>0.012</v>
      </c>
      <c r="O67" s="10">
        <v>0.011</v>
      </c>
      <c r="P67" s="95" t="s">
        <v>61</v>
      </c>
      <c r="Q67" s="88">
        <v>0.004</v>
      </c>
      <c r="R67" s="89">
        <v>0.012</v>
      </c>
      <c r="S67" s="97">
        <f>C67*0.1</f>
        <v>0.0002</v>
      </c>
      <c r="T67" s="98">
        <f>G67*0.1</f>
        <v>0.0002</v>
      </c>
      <c r="U67" s="98">
        <f>K67*0.1</f>
        <v>0.0014000000000000002</v>
      </c>
      <c r="V67" s="99">
        <f>O67*0.1</f>
        <v>0.0011</v>
      </c>
      <c r="W67" s="35" t="s">
        <v>25</v>
      </c>
    </row>
    <row r="68" spans="1:23" ht="10.5">
      <c r="A68" s="171"/>
      <c r="B68" s="86" t="s">
        <v>12</v>
      </c>
      <c r="C68" s="87">
        <v>0.021</v>
      </c>
      <c r="D68" s="88"/>
      <c r="E68" s="88">
        <v>0.005</v>
      </c>
      <c r="F68" s="89">
        <v>0.017</v>
      </c>
      <c r="G68" s="10">
        <v>0.021</v>
      </c>
      <c r="H68" s="88"/>
      <c r="I68" s="88">
        <v>0.005</v>
      </c>
      <c r="J68" s="89">
        <v>0.017</v>
      </c>
      <c r="K68" s="10">
        <v>0.091</v>
      </c>
      <c r="L68" s="88"/>
      <c r="M68" s="88">
        <v>0.005</v>
      </c>
      <c r="N68" s="89">
        <v>0.017</v>
      </c>
      <c r="O68" s="10">
        <v>0.054</v>
      </c>
      <c r="P68" s="88"/>
      <c r="Q68" s="88">
        <v>0.005</v>
      </c>
      <c r="R68" s="89">
        <v>0.017</v>
      </c>
      <c r="S68" s="97">
        <f>C68*0.01</f>
        <v>0.00021</v>
      </c>
      <c r="T68" s="98">
        <f>G68*0.01</f>
        <v>0.00021</v>
      </c>
      <c r="U68" s="98">
        <f>K68*0.01</f>
        <v>0.00091</v>
      </c>
      <c r="V68" s="99">
        <f>O68*0.01</f>
        <v>0.00054</v>
      </c>
      <c r="W68" s="35" t="s">
        <v>25</v>
      </c>
    </row>
    <row r="69" spans="1:23" ht="11.25" thickBot="1">
      <c r="A69" s="172"/>
      <c r="B69" s="100" t="s">
        <v>13</v>
      </c>
      <c r="C69" s="101">
        <v>0.07</v>
      </c>
      <c r="D69" s="102"/>
      <c r="E69" s="103">
        <v>0.01</v>
      </c>
      <c r="F69" s="104">
        <v>0.04</v>
      </c>
      <c r="G69" s="22">
        <v>0.05</v>
      </c>
      <c r="H69" s="103"/>
      <c r="I69" s="103">
        <v>0.01</v>
      </c>
      <c r="J69" s="104">
        <v>0.04</v>
      </c>
      <c r="K69" s="22">
        <v>0.25</v>
      </c>
      <c r="L69" s="103"/>
      <c r="M69" s="103">
        <v>0.01</v>
      </c>
      <c r="N69" s="104">
        <v>0.04</v>
      </c>
      <c r="O69" s="22">
        <v>0.12</v>
      </c>
      <c r="P69" s="103"/>
      <c r="Q69" s="103">
        <v>0.01</v>
      </c>
      <c r="R69" s="104">
        <v>0.04</v>
      </c>
      <c r="S69" s="105">
        <f>C69*0.0003</f>
        <v>2.1E-05</v>
      </c>
      <c r="T69" s="106">
        <f>G69*0.0003</f>
        <v>1.4999999999999999E-05</v>
      </c>
      <c r="U69" s="106">
        <f>K69*0.0003</f>
        <v>7.5E-05</v>
      </c>
      <c r="V69" s="107">
        <f>O69*0.0003</f>
        <v>3.5999999999999994E-05</v>
      </c>
      <c r="W69" s="36" t="s">
        <v>25</v>
      </c>
    </row>
    <row r="70" spans="1:23" ht="10.5" customHeight="1">
      <c r="A70" s="170" t="s">
        <v>46</v>
      </c>
      <c r="B70" s="108" t="s">
        <v>15</v>
      </c>
      <c r="C70" s="83">
        <v>0.009</v>
      </c>
      <c r="D70" s="84" t="s">
        <v>61</v>
      </c>
      <c r="E70" s="84">
        <v>0.004</v>
      </c>
      <c r="F70" s="85">
        <v>0.013</v>
      </c>
      <c r="G70" s="9">
        <v>0.022</v>
      </c>
      <c r="H70" s="84"/>
      <c r="I70" s="84">
        <v>0.004</v>
      </c>
      <c r="J70" s="85">
        <v>0.013</v>
      </c>
      <c r="K70" s="9">
        <v>0.04</v>
      </c>
      <c r="L70" s="84"/>
      <c r="M70" s="84">
        <v>0.004</v>
      </c>
      <c r="N70" s="85">
        <v>0.013</v>
      </c>
      <c r="O70" s="9">
        <v>0.027</v>
      </c>
      <c r="P70" s="84"/>
      <c r="Q70" s="84">
        <v>0.004</v>
      </c>
      <c r="R70" s="85">
        <v>0.013</v>
      </c>
      <c r="S70" s="49" t="s">
        <v>25</v>
      </c>
      <c r="T70" s="44" t="s">
        <v>25</v>
      </c>
      <c r="U70" s="44" t="s">
        <v>25</v>
      </c>
      <c r="V70" s="48" t="s">
        <v>25</v>
      </c>
      <c r="W70" s="32" t="s">
        <v>25</v>
      </c>
    </row>
    <row r="71" spans="1:23" ht="10.5">
      <c r="A71" s="171"/>
      <c r="B71" s="86" t="s">
        <v>14</v>
      </c>
      <c r="C71" s="87">
        <v>0.005</v>
      </c>
      <c r="D71" s="95" t="s">
        <v>61</v>
      </c>
      <c r="E71" s="88">
        <v>0.003</v>
      </c>
      <c r="F71" s="89">
        <v>0.01</v>
      </c>
      <c r="G71" s="10">
        <v>0.009</v>
      </c>
      <c r="H71" s="88" t="s">
        <v>61</v>
      </c>
      <c r="I71" s="88">
        <v>0.003</v>
      </c>
      <c r="J71" s="89">
        <v>0.01</v>
      </c>
      <c r="K71" s="12">
        <v>0.017</v>
      </c>
      <c r="L71" s="88"/>
      <c r="M71" s="88">
        <v>0.003</v>
      </c>
      <c r="N71" s="89">
        <v>0.01</v>
      </c>
      <c r="O71" s="10">
        <v>0.012</v>
      </c>
      <c r="P71" s="88"/>
      <c r="Q71" s="88">
        <v>0.003</v>
      </c>
      <c r="R71" s="89">
        <v>0.01</v>
      </c>
      <c r="S71" s="97">
        <f>C71*0.1</f>
        <v>0.0005</v>
      </c>
      <c r="T71" s="98">
        <f>G71*0.1</f>
        <v>0.0009</v>
      </c>
      <c r="U71" s="98">
        <f>K71*0.1</f>
        <v>0.0017000000000000001</v>
      </c>
      <c r="V71" s="99">
        <f>O71*0.1</f>
        <v>0.0012000000000000001</v>
      </c>
      <c r="W71" s="33" t="s">
        <v>25</v>
      </c>
    </row>
    <row r="72" spans="1:23" ht="10.5">
      <c r="A72" s="171"/>
      <c r="B72" s="109" t="s">
        <v>16</v>
      </c>
      <c r="C72" s="87">
        <v>0.006</v>
      </c>
      <c r="D72" s="88" t="s">
        <v>61</v>
      </c>
      <c r="E72" s="88">
        <v>0.003</v>
      </c>
      <c r="F72" s="89">
        <v>0.011</v>
      </c>
      <c r="G72" s="10">
        <v>0.012</v>
      </c>
      <c r="H72" s="88"/>
      <c r="I72" s="88">
        <v>0.003</v>
      </c>
      <c r="J72" s="89">
        <v>0.011</v>
      </c>
      <c r="K72" s="10">
        <v>0.031</v>
      </c>
      <c r="L72" s="88"/>
      <c r="M72" s="88">
        <v>0.003</v>
      </c>
      <c r="N72" s="89">
        <v>0.011</v>
      </c>
      <c r="O72" s="10">
        <v>0.019</v>
      </c>
      <c r="P72" s="88"/>
      <c r="Q72" s="88">
        <v>0.003</v>
      </c>
      <c r="R72" s="89">
        <v>0.011</v>
      </c>
      <c r="S72" s="97">
        <f>C72*0.03</f>
        <v>0.00017999999999999998</v>
      </c>
      <c r="T72" s="98">
        <f>G72*0.03</f>
        <v>0.00035999999999999997</v>
      </c>
      <c r="U72" s="98">
        <f>K72*0.03</f>
        <v>0.0009299999999999999</v>
      </c>
      <c r="V72" s="99">
        <f>O72*0.03</f>
        <v>0.00057</v>
      </c>
      <c r="W72" s="33" t="s">
        <v>25</v>
      </c>
    </row>
    <row r="73" spans="1:23" ht="10.5">
      <c r="A73" s="171"/>
      <c r="B73" s="109" t="s">
        <v>17</v>
      </c>
      <c r="C73" s="87">
        <v>0.006</v>
      </c>
      <c r="D73" s="95"/>
      <c r="E73" s="88">
        <v>0.002</v>
      </c>
      <c r="F73" s="89">
        <v>0.006</v>
      </c>
      <c r="G73" s="10">
        <v>0.017</v>
      </c>
      <c r="H73" s="88"/>
      <c r="I73" s="88">
        <v>0.002</v>
      </c>
      <c r="J73" s="89">
        <v>0.006</v>
      </c>
      <c r="K73" s="10">
        <v>0.045</v>
      </c>
      <c r="L73" s="88"/>
      <c r="M73" s="88">
        <v>0.002</v>
      </c>
      <c r="N73" s="89">
        <v>0.006</v>
      </c>
      <c r="O73" s="10">
        <v>0.025</v>
      </c>
      <c r="P73" s="88"/>
      <c r="Q73" s="88">
        <v>0.002</v>
      </c>
      <c r="R73" s="89">
        <v>0.006</v>
      </c>
      <c r="S73" s="97">
        <f>C73*0.3</f>
        <v>0.0018</v>
      </c>
      <c r="T73" s="98">
        <f>G73*0.3</f>
        <v>0.0051</v>
      </c>
      <c r="U73" s="98">
        <f>K73*0.3</f>
        <v>0.0135</v>
      </c>
      <c r="V73" s="99">
        <f>O73*0.3</f>
        <v>0.0075</v>
      </c>
      <c r="W73" s="33" t="s">
        <v>25</v>
      </c>
    </row>
    <row r="74" spans="1:23" ht="10.5">
      <c r="A74" s="171"/>
      <c r="B74" s="109" t="s">
        <v>18</v>
      </c>
      <c r="C74" s="87">
        <v>0.007</v>
      </c>
      <c r="D74" s="95" t="s">
        <v>61</v>
      </c>
      <c r="E74" s="88">
        <v>0.003</v>
      </c>
      <c r="F74" s="89">
        <v>0.01</v>
      </c>
      <c r="G74" s="10">
        <v>0.016</v>
      </c>
      <c r="H74" s="88"/>
      <c r="I74" s="88">
        <v>0.003</v>
      </c>
      <c r="J74" s="89">
        <v>0.01</v>
      </c>
      <c r="K74" s="10">
        <v>0.052</v>
      </c>
      <c r="L74" s="88"/>
      <c r="M74" s="88">
        <v>0.003</v>
      </c>
      <c r="N74" s="89">
        <v>0.01</v>
      </c>
      <c r="O74" s="10">
        <v>0.031</v>
      </c>
      <c r="P74" s="88"/>
      <c r="Q74" s="88">
        <v>0.003</v>
      </c>
      <c r="R74" s="89">
        <v>0.01</v>
      </c>
      <c r="S74" s="97">
        <f>C74*0.1</f>
        <v>0.0007000000000000001</v>
      </c>
      <c r="T74" s="98">
        <f>G74*0.1</f>
        <v>0.0016</v>
      </c>
      <c r="U74" s="98">
        <f>K74*0.1</f>
        <v>0.0052</v>
      </c>
      <c r="V74" s="99">
        <f>O74*0.1</f>
        <v>0.0031000000000000003</v>
      </c>
      <c r="W74" s="37" t="s">
        <v>25</v>
      </c>
    </row>
    <row r="75" spans="1:23" ht="10.5">
      <c r="A75" s="171"/>
      <c r="B75" s="109" t="s">
        <v>19</v>
      </c>
      <c r="C75" s="87">
        <v>0.007</v>
      </c>
      <c r="D75" s="95" t="s">
        <v>61</v>
      </c>
      <c r="E75" s="88">
        <v>0.004</v>
      </c>
      <c r="F75" s="89">
        <v>0.013</v>
      </c>
      <c r="G75" s="10">
        <v>0.015</v>
      </c>
      <c r="H75" s="95"/>
      <c r="I75" s="88">
        <v>0.004</v>
      </c>
      <c r="J75" s="89">
        <v>0.013</v>
      </c>
      <c r="K75" s="10">
        <v>0.052</v>
      </c>
      <c r="L75" s="88"/>
      <c r="M75" s="88">
        <v>0.004</v>
      </c>
      <c r="N75" s="89">
        <v>0.013</v>
      </c>
      <c r="O75" s="10">
        <v>0.03</v>
      </c>
      <c r="P75" s="88"/>
      <c r="Q75" s="88">
        <v>0.004</v>
      </c>
      <c r="R75" s="89">
        <v>0.013</v>
      </c>
      <c r="S75" s="97">
        <f>C75*0.1</f>
        <v>0.0007000000000000001</v>
      </c>
      <c r="T75" s="98">
        <f>G75*0.1</f>
        <v>0.0015</v>
      </c>
      <c r="U75" s="98">
        <f>K75*0.1</f>
        <v>0.0052</v>
      </c>
      <c r="V75" s="99">
        <f>O75*0.1</f>
        <v>0.003</v>
      </c>
      <c r="W75" s="34" t="s">
        <v>25</v>
      </c>
    </row>
    <row r="76" spans="1:23" ht="10.5">
      <c r="A76" s="171"/>
      <c r="B76" s="109" t="s">
        <v>20</v>
      </c>
      <c r="C76" s="87">
        <v>0.0025</v>
      </c>
      <c r="D76" s="95" t="s">
        <v>60</v>
      </c>
      <c r="E76" s="88">
        <v>0.005</v>
      </c>
      <c r="F76" s="89">
        <v>0.018</v>
      </c>
      <c r="G76" s="10">
        <v>0.0025</v>
      </c>
      <c r="H76" s="95" t="s">
        <v>60</v>
      </c>
      <c r="I76" s="88">
        <v>0.005</v>
      </c>
      <c r="J76" s="89">
        <v>0.018</v>
      </c>
      <c r="K76" s="10">
        <v>0.005</v>
      </c>
      <c r="L76" s="95" t="s">
        <v>61</v>
      </c>
      <c r="M76" s="88">
        <v>0.005</v>
      </c>
      <c r="N76" s="89">
        <v>0.018</v>
      </c>
      <c r="O76" s="10">
        <v>0.0025</v>
      </c>
      <c r="P76" s="95" t="s">
        <v>60</v>
      </c>
      <c r="Q76" s="88">
        <v>0.005</v>
      </c>
      <c r="R76" s="89">
        <v>0.018</v>
      </c>
      <c r="S76" s="97">
        <f>C76*0.1</f>
        <v>0.00025</v>
      </c>
      <c r="T76" s="98">
        <f>G76*0.1</f>
        <v>0.00025</v>
      </c>
      <c r="U76" s="98">
        <f>K76*0.1</f>
        <v>0.0005</v>
      </c>
      <c r="V76" s="99">
        <f>O76*0.1</f>
        <v>0.00025</v>
      </c>
      <c r="W76" s="35" t="s">
        <v>25</v>
      </c>
    </row>
    <row r="77" spans="1:23" ht="10.5">
      <c r="A77" s="171"/>
      <c r="B77" s="109" t="s">
        <v>21</v>
      </c>
      <c r="C77" s="87">
        <v>0.007</v>
      </c>
      <c r="D77" s="95" t="s">
        <v>61</v>
      </c>
      <c r="E77" s="88">
        <v>0.005</v>
      </c>
      <c r="F77" s="89">
        <v>0.016</v>
      </c>
      <c r="G77" s="10">
        <v>0.015</v>
      </c>
      <c r="H77" s="88" t="s">
        <v>61</v>
      </c>
      <c r="I77" s="88">
        <v>0.005</v>
      </c>
      <c r="J77" s="89">
        <v>0.016</v>
      </c>
      <c r="K77" s="10">
        <v>0.069</v>
      </c>
      <c r="L77" s="88"/>
      <c r="M77" s="88">
        <v>0.005</v>
      </c>
      <c r="N77" s="89">
        <v>0.016</v>
      </c>
      <c r="O77" s="10">
        <v>0.04</v>
      </c>
      <c r="P77" s="88"/>
      <c r="Q77" s="88">
        <v>0.005</v>
      </c>
      <c r="R77" s="89">
        <v>0.016</v>
      </c>
      <c r="S77" s="97">
        <f>C77*0.1</f>
        <v>0.0007000000000000001</v>
      </c>
      <c r="T77" s="98">
        <f>G77*0.1</f>
        <v>0.0015</v>
      </c>
      <c r="U77" s="98">
        <f>K77*0.1</f>
        <v>0.006900000000000001</v>
      </c>
      <c r="V77" s="99">
        <f>O77*0.1</f>
        <v>0.004</v>
      </c>
      <c r="W77" s="35" t="s">
        <v>25</v>
      </c>
    </row>
    <row r="78" spans="1:23" ht="10.5">
      <c r="A78" s="171"/>
      <c r="B78" s="109" t="s">
        <v>22</v>
      </c>
      <c r="C78" s="87">
        <v>0.023</v>
      </c>
      <c r="D78" s="88"/>
      <c r="E78" s="88">
        <v>0.005</v>
      </c>
      <c r="F78" s="89">
        <v>0.016</v>
      </c>
      <c r="G78" s="10">
        <v>0.049</v>
      </c>
      <c r="H78" s="88"/>
      <c r="I78" s="88">
        <v>0.005</v>
      </c>
      <c r="J78" s="89">
        <v>0.016</v>
      </c>
      <c r="K78" s="10">
        <v>0.2</v>
      </c>
      <c r="L78" s="88"/>
      <c r="M78" s="88">
        <v>0.005</v>
      </c>
      <c r="N78" s="89">
        <v>0.016</v>
      </c>
      <c r="O78" s="10">
        <v>0.1</v>
      </c>
      <c r="P78" s="88"/>
      <c r="Q78" s="88">
        <v>0.005</v>
      </c>
      <c r="R78" s="89">
        <v>0.016</v>
      </c>
      <c r="S78" s="97">
        <f>C78*0.01</f>
        <v>0.00023</v>
      </c>
      <c r="T78" s="98">
        <f>G78*0.01</f>
        <v>0.00049</v>
      </c>
      <c r="U78" s="98">
        <f>K78*0.01</f>
        <v>0.002</v>
      </c>
      <c r="V78" s="99">
        <f>O78*0.01</f>
        <v>0.001</v>
      </c>
      <c r="W78" s="35" t="s">
        <v>25</v>
      </c>
    </row>
    <row r="79" spans="1:23" ht="10.5">
      <c r="A79" s="171"/>
      <c r="B79" s="109" t="s">
        <v>23</v>
      </c>
      <c r="C79" s="87">
        <v>0.004</v>
      </c>
      <c r="D79" s="95" t="s">
        <v>61</v>
      </c>
      <c r="E79" s="88">
        <v>0.003</v>
      </c>
      <c r="F79" s="89">
        <v>0.01</v>
      </c>
      <c r="G79" s="10">
        <v>0.0015</v>
      </c>
      <c r="H79" s="95" t="s">
        <v>60</v>
      </c>
      <c r="I79" s="88">
        <v>0.003</v>
      </c>
      <c r="J79" s="89">
        <v>0.01</v>
      </c>
      <c r="K79" s="10">
        <v>0.033</v>
      </c>
      <c r="L79" s="88"/>
      <c r="M79" s="88">
        <v>0.003</v>
      </c>
      <c r="N79" s="89">
        <v>0.01</v>
      </c>
      <c r="O79" s="10">
        <v>0.018</v>
      </c>
      <c r="P79" s="95"/>
      <c r="Q79" s="88">
        <v>0.003</v>
      </c>
      <c r="R79" s="89">
        <v>0.01</v>
      </c>
      <c r="S79" s="97">
        <f>C79*0.01</f>
        <v>4E-05</v>
      </c>
      <c r="T79" s="98">
        <f>G79*0.01</f>
        <v>1.5E-05</v>
      </c>
      <c r="U79" s="98">
        <f>K79*0.01</f>
        <v>0.00033</v>
      </c>
      <c r="V79" s="99">
        <f>O79*0.01</f>
        <v>0.00017999999999999998</v>
      </c>
      <c r="W79" s="35" t="s">
        <v>25</v>
      </c>
    </row>
    <row r="80" spans="1:23" ht="11.25" thickBot="1">
      <c r="A80" s="172"/>
      <c r="B80" s="110" t="s">
        <v>24</v>
      </c>
      <c r="C80" s="101">
        <v>0.01</v>
      </c>
      <c r="D80" s="102" t="s">
        <v>61</v>
      </c>
      <c r="E80" s="103">
        <v>0.01</v>
      </c>
      <c r="F80" s="104">
        <v>0.04</v>
      </c>
      <c r="G80" s="22">
        <v>0.03</v>
      </c>
      <c r="H80" s="102" t="s">
        <v>61</v>
      </c>
      <c r="I80" s="103">
        <v>0.01</v>
      </c>
      <c r="J80" s="104">
        <v>0.04</v>
      </c>
      <c r="K80" s="22">
        <v>0.22</v>
      </c>
      <c r="L80" s="103"/>
      <c r="M80" s="103">
        <v>0.01</v>
      </c>
      <c r="N80" s="104">
        <v>0.04</v>
      </c>
      <c r="O80" s="22">
        <v>0.1</v>
      </c>
      <c r="P80" s="103"/>
      <c r="Q80" s="103">
        <v>0.01</v>
      </c>
      <c r="R80" s="104">
        <v>0.04</v>
      </c>
      <c r="S80" s="105">
        <f>C80*0.0003</f>
        <v>2.9999999999999997E-06</v>
      </c>
      <c r="T80" s="106">
        <f>G80*0.0003</f>
        <v>8.999999999999999E-06</v>
      </c>
      <c r="U80" s="106">
        <f>K80*0.0003</f>
        <v>6.599999999999999E-05</v>
      </c>
      <c r="V80" s="107">
        <f>O80*0.0003</f>
        <v>2.9999999999999997E-05</v>
      </c>
      <c r="W80" s="38" t="s">
        <v>25</v>
      </c>
    </row>
    <row r="81" spans="1:23" ht="10.5" customHeight="1">
      <c r="A81" s="170" t="s">
        <v>47</v>
      </c>
      <c r="B81" s="111" t="s">
        <v>29</v>
      </c>
      <c r="C81" s="87">
        <v>0.011</v>
      </c>
      <c r="D81" s="88" t="s">
        <v>61</v>
      </c>
      <c r="E81" s="88">
        <v>0.004</v>
      </c>
      <c r="F81" s="89">
        <v>0.012</v>
      </c>
      <c r="G81" s="10">
        <v>0.032</v>
      </c>
      <c r="H81" s="88"/>
      <c r="I81" s="88">
        <v>0.004</v>
      </c>
      <c r="J81" s="89">
        <v>0.012</v>
      </c>
      <c r="K81" s="10">
        <v>0.022</v>
      </c>
      <c r="L81" s="88"/>
      <c r="M81" s="88">
        <v>0.004</v>
      </c>
      <c r="N81" s="89">
        <v>0.012</v>
      </c>
      <c r="O81" s="10">
        <v>0.015</v>
      </c>
      <c r="P81" s="88"/>
      <c r="Q81" s="88">
        <v>0.004</v>
      </c>
      <c r="R81" s="89">
        <v>0.012</v>
      </c>
      <c r="S81" s="112">
        <f>C81*0.0003</f>
        <v>3.2999999999999993E-06</v>
      </c>
      <c r="T81" s="113">
        <f>G81*0.0003</f>
        <v>9.6E-06</v>
      </c>
      <c r="U81" s="113">
        <f>K81*0.0003</f>
        <v>6.599999999999999E-06</v>
      </c>
      <c r="V81" s="114">
        <f>O81*0.0003</f>
        <v>4.499999999999999E-06</v>
      </c>
      <c r="W81" s="32" t="s">
        <v>25</v>
      </c>
    </row>
    <row r="82" spans="1:23" ht="10.5">
      <c r="A82" s="171"/>
      <c r="B82" s="115" t="s">
        <v>28</v>
      </c>
      <c r="C82" s="116">
        <v>0.12</v>
      </c>
      <c r="D82" s="117"/>
      <c r="E82" s="117">
        <v>0.005</v>
      </c>
      <c r="F82" s="118">
        <v>0.016</v>
      </c>
      <c r="G82" s="11">
        <v>0.36</v>
      </c>
      <c r="H82" s="117"/>
      <c r="I82" s="117">
        <v>0.005</v>
      </c>
      <c r="J82" s="118">
        <v>0.016</v>
      </c>
      <c r="K82" s="11">
        <v>0.13</v>
      </c>
      <c r="L82" s="117"/>
      <c r="M82" s="117">
        <v>0.005</v>
      </c>
      <c r="N82" s="118">
        <v>0.016</v>
      </c>
      <c r="O82" s="158">
        <v>0.074</v>
      </c>
      <c r="P82" s="117"/>
      <c r="Q82" s="117">
        <v>0.005</v>
      </c>
      <c r="R82" s="118">
        <v>0.016</v>
      </c>
      <c r="S82" s="112">
        <f>C82*0.0001</f>
        <v>1.2E-05</v>
      </c>
      <c r="T82" s="113">
        <f>G82*0.0001</f>
        <v>3.6E-05</v>
      </c>
      <c r="U82" s="113">
        <f>K82*0.0001</f>
        <v>1.3000000000000001E-05</v>
      </c>
      <c r="V82" s="114">
        <f>O82*0.0001</f>
        <v>7.4E-06</v>
      </c>
      <c r="W82" s="33" t="s">
        <v>25</v>
      </c>
    </row>
    <row r="83" spans="1:23" ht="10.5">
      <c r="A83" s="171"/>
      <c r="B83" s="111" t="s">
        <v>30</v>
      </c>
      <c r="C83" s="87">
        <v>0.012</v>
      </c>
      <c r="D83" s="88"/>
      <c r="E83" s="88">
        <v>0.002</v>
      </c>
      <c r="F83" s="89">
        <v>0.007</v>
      </c>
      <c r="G83" s="10">
        <v>0.033</v>
      </c>
      <c r="H83" s="88"/>
      <c r="I83" s="88">
        <v>0.002</v>
      </c>
      <c r="J83" s="89">
        <v>0.007</v>
      </c>
      <c r="K83" s="10">
        <v>0.03</v>
      </c>
      <c r="L83" s="88"/>
      <c r="M83" s="88">
        <v>0.002</v>
      </c>
      <c r="N83" s="89">
        <v>0.007</v>
      </c>
      <c r="O83" s="10">
        <v>0.021</v>
      </c>
      <c r="P83" s="88"/>
      <c r="Q83" s="88">
        <v>0.002</v>
      </c>
      <c r="R83" s="89">
        <v>0.007</v>
      </c>
      <c r="S83" s="97">
        <f>C83*0.1</f>
        <v>0.0012000000000000001</v>
      </c>
      <c r="T83" s="98">
        <f>G83*0.1</f>
        <v>0.0033000000000000004</v>
      </c>
      <c r="U83" s="113">
        <f>K83*0.1</f>
        <v>0.003</v>
      </c>
      <c r="V83" s="114">
        <f>O83*0.1</f>
        <v>0.0021000000000000003</v>
      </c>
      <c r="W83" s="33" t="s">
        <v>25</v>
      </c>
    </row>
    <row r="84" spans="1:23" ht="10.5">
      <c r="A84" s="171"/>
      <c r="B84" s="111" t="s">
        <v>31</v>
      </c>
      <c r="C84" s="87">
        <v>0.0015</v>
      </c>
      <c r="D84" s="95" t="s">
        <v>60</v>
      </c>
      <c r="E84" s="88">
        <v>0.003</v>
      </c>
      <c r="F84" s="89">
        <v>0.009</v>
      </c>
      <c r="G84" s="10">
        <v>0.005</v>
      </c>
      <c r="H84" s="95" t="s">
        <v>61</v>
      </c>
      <c r="I84" s="88">
        <v>0.003</v>
      </c>
      <c r="J84" s="89">
        <v>0.009</v>
      </c>
      <c r="K84" s="10">
        <v>0.008</v>
      </c>
      <c r="L84" s="95" t="s">
        <v>61</v>
      </c>
      <c r="M84" s="88">
        <v>0.003</v>
      </c>
      <c r="N84" s="89">
        <v>0.009</v>
      </c>
      <c r="O84" s="10">
        <v>0.007</v>
      </c>
      <c r="P84" s="95" t="s">
        <v>61</v>
      </c>
      <c r="Q84" s="88">
        <v>0.003</v>
      </c>
      <c r="R84" s="89">
        <v>0.009</v>
      </c>
      <c r="S84" s="112">
        <f>C84*0.03</f>
        <v>4.4999999999999996E-05</v>
      </c>
      <c r="T84" s="113">
        <f>G84*0.03</f>
        <v>0.00015</v>
      </c>
      <c r="U84" s="113">
        <f>K84*0.03</f>
        <v>0.00024</v>
      </c>
      <c r="V84" s="114">
        <f>O84*0.03</f>
        <v>0.00021</v>
      </c>
      <c r="W84" s="33" t="s">
        <v>25</v>
      </c>
    </row>
    <row r="85" spans="1:23" ht="10.5">
      <c r="A85" s="171"/>
      <c r="B85" s="115" t="s">
        <v>35</v>
      </c>
      <c r="C85" s="116">
        <v>0.086</v>
      </c>
      <c r="D85" s="117"/>
      <c r="E85" s="117">
        <v>0.006</v>
      </c>
      <c r="F85" s="118">
        <v>0.02</v>
      </c>
      <c r="G85" s="11">
        <v>0.059</v>
      </c>
      <c r="H85" s="117"/>
      <c r="I85" s="117">
        <v>0.006</v>
      </c>
      <c r="J85" s="118">
        <v>0.02</v>
      </c>
      <c r="K85" s="11">
        <v>0.02</v>
      </c>
      <c r="L85" s="117"/>
      <c r="M85" s="117">
        <v>0.006</v>
      </c>
      <c r="N85" s="118">
        <v>0.02</v>
      </c>
      <c r="O85" s="11">
        <v>0.012</v>
      </c>
      <c r="P85" s="117" t="s">
        <v>61</v>
      </c>
      <c r="Q85" s="117">
        <v>0.006</v>
      </c>
      <c r="R85" s="118">
        <v>0.02</v>
      </c>
      <c r="S85" s="112">
        <f aca="true" t="shared" si="4" ref="S85:S92">C85*0.00003</f>
        <v>2.58E-06</v>
      </c>
      <c r="T85" s="113">
        <f aca="true" t="shared" si="5" ref="T85:T92">G85*0.00003</f>
        <v>1.77E-06</v>
      </c>
      <c r="U85" s="113">
        <f aca="true" t="shared" si="6" ref="U85:U92">K85*0.00003</f>
        <v>6.000000000000001E-07</v>
      </c>
      <c r="V85" s="114">
        <f aca="true" t="shared" si="7" ref="V85:V92">O85*0.00003</f>
        <v>3.6E-07</v>
      </c>
      <c r="W85" s="33" t="s">
        <v>25</v>
      </c>
    </row>
    <row r="86" spans="1:23" ht="10.5">
      <c r="A86" s="171"/>
      <c r="B86" s="111" t="s">
        <v>34</v>
      </c>
      <c r="C86" s="87">
        <v>0.6</v>
      </c>
      <c r="D86" s="88"/>
      <c r="E86" s="88">
        <v>0.005</v>
      </c>
      <c r="F86" s="89">
        <v>0.018</v>
      </c>
      <c r="G86" s="10">
        <v>2.5</v>
      </c>
      <c r="H86" s="88"/>
      <c r="I86" s="88">
        <v>0.005</v>
      </c>
      <c r="J86" s="89">
        <v>0.018</v>
      </c>
      <c r="K86" s="10">
        <v>0.72</v>
      </c>
      <c r="L86" s="88"/>
      <c r="M86" s="88">
        <v>0.005</v>
      </c>
      <c r="N86" s="89">
        <v>0.018</v>
      </c>
      <c r="O86" s="10">
        <v>0.34</v>
      </c>
      <c r="P86" s="88"/>
      <c r="Q86" s="88">
        <v>0.005</v>
      </c>
      <c r="R86" s="89">
        <v>0.018</v>
      </c>
      <c r="S86" s="112">
        <f t="shared" si="4"/>
        <v>1.8E-05</v>
      </c>
      <c r="T86" s="113">
        <f t="shared" si="5"/>
        <v>7.500000000000001E-05</v>
      </c>
      <c r="U86" s="113">
        <f t="shared" si="6"/>
        <v>2.16E-05</v>
      </c>
      <c r="V86" s="114">
        <f t="shared" si="7"/>
        <v>1.02E-05</v>
      </c>
      <c r="W86" s="34" t="s">
        <v>25</v>
      </c>
    </row>
    <row r="87" spans="1:23" ht="10.5">
      <c r="A87" s="171"/>
      <c r="B87" s="115" t="s">
        <v>32</v>
      </c>
      <c r="C87" s="116">
        <v>0.22</v>
      </c>
      <c r="D87" s="117"/>
      <c r="E87" s="117">
        <v>0.004</v>
      </c>
      <c r="F87" s="118">
        <v>0.014</v>
      </c>
      <c r="G87" s="11">
        <v>0.98</v>
      </c>
      <c r="H87" s="117"/>
      <c r="I87" s="117">
        <v>0.004</v>
      </c>
      <c r="J87" s="118">
        <v>0.014</v>
      </c>
      <c r="K87" s="11">
        <v>0.26</v>
      </c>
      <c r="L87" s="117"/>
      <c r="M87" s="117">
        <v>0.004</v>
      </c>
      <c r="N87" s="118">
        <v>0.014</v>
      </c>
      <c r="O87" s="11">
        <v>0.15</v>
      </c>
      <c r="P87" s="117"/>
      <c r="Q87" s="117">
        <v>0.004</v>
      </c>
      <c r="R87" s="118">
        <v>0.014</v>
      </c>
      <c r="S87" s="112">
        <f t="shared" si="4"/>
        <v>6.6E-06</v>
      </c>
      <c r="T87" s="113">
        <f t="shared" si="5"/>
        <v>2.94E-05</v>
      </c>
      <c r="U87" s="113">
        <f t="shared" si="6"/>
        <v>7.8E-06</v>
      </c>
      <c r="V87" s="114">
        <f t="shared" si="7"/>
        <v>4.5E-06</v>
      </c>
      <c r="W87" s="39" t="s">
        <v>25</v>
      </c>
    </row>
    <row r="88" spans="1:23" ht="10.5">
      <c r="A88" s="171"/>
      <c r="B88" s="111" t="s">
        <v>33</v>
      </c>
      <c r="C88" s="87">
        <v>0.024</v>
      </c>
      <c r="D88" s="88"/>
      <c r="E88" s="88">
        <v>0.002</v>
      </c>
      <c r="F88" s="89">
        <v>0.006</v>
      </c>
      <c r="G88" s="10">
        <v>0.082</v>
      </c>
      <c r="H88" s="88"/>
      <c r="I88" s="88">
        <v>0.002</v>
      </c>
      <c r="J88" s="89">
        <v>0.006</v>
      </c>
      <c r="K88" s="10">
        <v>0.029</v>
      </c>
      <c r="L88" s="88"/>
      <c r="M88" s="88">
        <v>0.002</v>
      </c>
      <c r="N88" s="89">
        <v>0.006</v>
      </c>
      <c r="O88" s="10">
        <v>0.021</v>
      </c>
      <c r="P88" s="88"/>
      <c r="Q88" s="88">
        <v>0.002</v>
      </c>
      <c r="R88" s="89">
        <v>0.006</v>
      </c>
      <c r="S88" s="112">
        <f t="shared" si="4"/>
        <v>7.2E-07</v>
      </c>
      <c r="T88" s="113">
        <f t="shared" si="5"/>
        <v>2.46E-06</v>
      </c>
      <c r="U88" s="113">
        <f t="shared" si="6"/>
        <v>8.7E-07</v>
      </c>
      <c r="V88" s="114">
        <f t="shared" si="7"/>
        <v>6.3E-07</v>
      </c>
      <c r="W88" s="39" t="s">
        <v>25</v>
      </c>
    </row>
    <row r="89" spans="1:23" ht="10.5">
      <c r="A89" s="171"/>
      <c r="B89" s="111" t="s">
        <v>38</v>
      </c>
      <c r="C89" s="87">
        <v>0.017</v>
      </c>
      <c r="D89" s="88" t="s">
        <v>61</v>
      </c>
      <c r="E89" s="88">
        <v>0.006</v>
      </c>
      <c r="F89" s="89">
        <v>0.021</v>
      </c>
      <c r="G89" s="10">
        <v>0.06</v>
      </c>
      <c r="H89" s="88"/>
      <c r="I89" s="88">
        <v>0.006</v>
      </c>
      <c r="J89" s="89">
        <v>0.021</v>
      </c>
      <c r="K89" s="10">
        <v>0.024</v>
      </c>
      <c r="L89" s="88"/>
      <c r="M89" s="88">
        <v>0.006</v>
      </c>
      <c r="N89" s="89">
        <v>0.021</v>
      </c>
      <c r="O89" s="10">
        <v>0.013</v>
      </c>
      <c r="P89" s="88" t="s">
        <v>61</v>
      </c>
      <c r="Q89" s="88">
        <v>0.006</v>
      </c>
      <c r="R89" s="89">
        <v>0.021</v>
      </c>
      <c r="S89" s="112">
        <f t="shared" si="4"/>
        <v>5.100000000000001E-07</v>
      </c>
      <c r="T89" s="113">
        <f t="shared" si="5"/>
        <v>1.8E-06</v>
      </c>
      <c r="U89" s="113">
        <f t="shared" si="6"/>
        <v>7.2E-07</v>
      </c>
      <c r="V89" s="114">
        <f t="shared" si="7"/>
        <v>3.8999999999999997E-07</v>
      </c>
      <c r="W89" s="39" t="s">
        <v>25</v>
      </c>
    </row>
    <row r="90" spans="1:23" ht="10.5">
      <c r="A90" s="171"/>
      <c r="B90" s="111" t="s">
        <v>36</v>
      </c>
      <c r="C90" s="87">
        <v>0.032</v>
      </c>
      <c r="D90" s="88"/>
      <c r="E90" s="88">
        <v>0.001</v>
      </c>
      <c r="F90" s="89">
        <v>0.004</v>
      </c>
      <c r="G90" s="10">
        <v>0.12</v>
      </c>
      <c r="H90" s="88"/>
      <c r="I90" s="88">
        <v>0.001</v>
      </c>
      <c r="J90" s="89">
        <v>0.004</v>
      </c>
      <c r="K90" s="10">
        <v>0.048</v>
      </c>
      <c r="L90" s="88"/>
      <c r="M90" s="88">
        <v>0.001</v>
      </c>
      <c r="N90" s="89">
        <v>0.004</v>
      </c>
      <c r="O90" s="10">
        <v>0.034</v>
      </c>
      <c r="P90" s="88"/>
      <c r="Q90" s="88">
        <v>0.001</v>
      </c>
      <c r="R90" s="89">
        <v>0.004</v>
      </c>
      <c r="S90" s="97">
        <f t="shared" si="4"/>
        <v>9.600000000000001E-07</v>
      </c>
      <c r="T90" s="98">
        <f t="shared" si="5"/>
        <v>3.6E-06</v>
      </c>
      <c r="U90" s="98">
        <f t="shared" si="6"/>
        <v>1.44E-06</v>
      </c>
      <c r="V90" s="99">
        <f t="shared" si="7"/>
        <v>1.0200000000000002E-06</v>
      </c>
      <c r="W90" s="39" t="s">
        <v>25</v>
      </c>
    </row>
    <row r="91" spans="1:23" ht="10.5">
      <c r="A91" s="171"/>
      <c r="B91" s="111" t="s">
        <v>37</v>
      </c>
      <c r="C91" s="87">
        <v>0.01</v>
      </c>
      <c r="D91" s="88" t="s">
        <v>61</v>
      </c>
      <c r="E91" s="88">
        <v>0.006</v>
      </c>
      <c r="F91" s="89">
        <v>0.021</v>
      </c>
      <c r="G91" s="10">
        <v>0.029</v>
      </c>
      <c r="H91" s="88"/>
      <c r="I91" s="88">
        <v>0.006</v>
      </c>
      <c r="J91" s="89">
        <v>0.021</v>
      </c>
      <c r="K91" s="10">
        <v>0.013</v>
      </c>
      <c r="L91" s="88" t="s">
        <v>61</v>
      </c>
      <c r="M91" s="88">
        <v>0.006</v>
      </c>
      <c r="N91" s="89">
        <v>0.021</v>
      </c>
      <c r="O91" s="10">
        <v>0.012</v>
      </c>
      <c r="P91" s="88" t="s">
        <v>61</v>
      </c>
      <c r="Q91" s="88">
        <v>0.006</v>
      </c>
      <c r="R91" s="89">
        <v>0.021</v>
      </c>
      <c r="S91" s="112">
        <f t="shared" si="4"/>
        <v>3.0000000000000004E-07</v>
      </c>
      <c r="T91" s="113">
        <f t="shared" si="5"/>
        <v>8.7E-07</v>
      </c>
      <c r="U91" s="113">
        <f t="shared" si="6"/>
        <v>3.8999999999999997E-07</v>
      </c>
      <c r="V91" s="114">
        <f t="shared" si="7"/>
        <v>3.6E-07</v>
      </c>
      <c r="W91" s="39" t="s">
        <v>25</v>
      </c>
    </row>
    <row r="92" spans="1:23" ht="11.25" thickBot="1">
      <c r="A92" s="172"/>
      <c r="B92" s="111" t="s">
        <v>39</v>
      </c>
      <c r="C92" s="87">
        <v>0.004</v>
      </c>
      <c r="D92" s="95" t="s">
        <v>61</v>
      </c>
      <c r="E92" s="88">
        <v>0.003</v>
      </c>
      <c r="F92" s="104">
        <v>0.01</v>
      </c>
      <c r="G92" s="12">
        <v>0.01</v>
      </c>
      <c r="H92" s="95"/>
      <c r="I92" s="88">
        <v>0.003</v>
      </c>
      <c r="J92" s="104">
        <v>0.01</v>
      </c>
      <c r="K92" s="10">
        <v>0.012</v>
      </c>
      <c r="L92" s="88"/>
      <c r="M92" s="88">
        <v>0.003</v>
      </c>
      <c r="N92" s="104">
        <v>0.01</v>
      </c>
      <c r="O92" s="10">
        <v>0.011</v>
      </c>
      <c r="P92" s="88"/>
      <c r="Q92" s="88">
        <v>0.003</v>
      </c>
      <c r="R92" s="104">
        <v>0.01</v>
      </c>
      <c r="S92" s="120">
        <f t="shared" si="4"/>
        <v>1.2000000000000002E-07</v>
      </c>
      <c r="T92" s="121">
        <f t="shared" si="5"/>
        <v>3.0000000000000004E-07</v>
      </c>
      <c r="U92" s="121">
        <f t="shared" si="6"/>
        <v>3.6E-07</v>
      </c>
      <c r="V92" s="122">
        <f t="shared" si="7"/>
        <v>3.2999999999999996E-07</v>
      </c>
      <c r="W92" s="38" t="s">
        <v>25</v>
      </c>
    </row>
    <row r="93" spans="1:23" ht="10.5" customHeight="1">
      <c r="A93" s="173" t="s">
        <v>48</v>
      </c>
      <c r="B93" s="123" t="s">
        <v>49</v>
      </c>
      <c r="C93" s="124">
        <v>0.23</v>
      </c>
      <c r="D93" s="58"/>
      <c r="E93" s="58"/>
      <c r="F93" s="59"/>
      <c r="G93" s="125">
        <v>0.56</v>
      </c>
      <c r="H93" s="58" t="s">
        <v>25</v>
      </c>
      <c r="I93" s="58" t="s">
        <v>25</v>
      </c>
      <c r="J93" s="32" t="s">
        <v>25</v>
      </c>
      <c r="K93" s="126">
        <v>0.32</v>
      </c>
      <c r="L93" s="58" t="s">
        <v>25</v>
      </c>
      <c r="M93" s="58" t="s">
        <v>25</v>
      </c>
      <c r="N93" s="59" t="s">
        <v>25</v>
      </c>
      <c r="O93" s="125">
        <v>0.22</v>
      </c>
      <c r="P93" s="58" t="s">
        <v>25</v>
      </c>
      <c r="Q93" s="58" t="s">
        <v>25</v>
      </c>
      <c r="R93" s="32" t="s">
        <v>25</v>
      </c>
      <c r="S93" s="46" t="s">
        <v>25</v>
      </c>
      <c r="T93" s="47" t="s">
        <v>25</v>
      </c>
      <c r="U93" s="47" t="s">
        <v>25</v>
      </c>
      <c r="V93" s="127" t="s">
        <v>25</v>
      </c>
      <c r="W93" s="32" t="s">
        <v>25</v>
      </c>
    </row>
    <row r="94" spans="1:23" ht="10.5">
      <c r="A94" s="174"/>
      <c r="B94" s="128" t="s">
        <v>50</v>
      </c>
      <c r="C94" s="87">
        <v>0.058</v>
      </c>
      <c r="D94" s="60"/>
      <c r="E94" s="60"/>
      <c r="F94" s="61"/>
      <c r="G94" s="129">
        <v>0.12</v>
      </c>
      <c r="H94" s="60" t="s">
        <v>25</v>
      </c>
      <c r="I94" s="60" t="s">
        <v>25</v>
      </c>
      <c r="J94" s="33" t="s">
        <v>25</v>
      </c>
      <c r="K94" s="130">
        <v>0.26</v>
      </c>
      <c r="L94" s="60" t="s">
        <v>25</v>
      </c>
      <c r="M94" s="60" t="s">
        <v>25</v>
      </c>
      <c r="N94" s="61" t="s">
        <v>25</v>
      </c>
      <c r="O94" s="129">
        <v>0.2</v>
      </c>
      <c r="P94" s="60" t="s">
        <v>25</v>
      </c>
      <c r="Q94" s="60" t="s">
        <v>25</v>
      </c>
      <c r="R94" s="33" t="s">
        <v>25</v>
      </c>
      <c r="S94" s="46" t="s">
        <v>25</v>
      </c>
      <c r="T94" s="47" t="s">
        <v>25</v>
      </c>
      <c r="U94" s="47" t="s">
        <v>25</v>
      </c>
      <c r="V94" s="127" t="s">
        <v>25</v>
      </c>
      <c r="W94" s="33" t="s">
        <v>25</v>
      </c>
    </row>
    <row r="95" spans="1:23" ht="10.5">
      <c r="A95" s="174"/>
      <c r="B95" s="111" t="s">
        <v>51</v>
      </c>
      <c r="C95" s="87">
        <v>0.054</v>
      </c>
      <c r="D95" s="60"/>
      <c r="E95" s="60"/>
      <c r="F95" s="61"/>
      <c r="G95" s="129">
        <v>0.091</v>
      </c>
      <c r="H95" s="60" t="s">
        <v>25</v>
      </c>
      <c r="I95" s="60" t="s">
        <v>25</v>
      </c>
      <c r="J95" s="33" t="s">
        <v>25</v>
      </c>
      <c r="K95" s="131">
        <v>0.28</v>
      </c>
      <c r="L95" s="60" t="s">
        <v>25</v>
      </c>
      <c r="M95" s="60" t="s">
        <v>25</v>
      </c>
      <c r="N95" s="61" t="s">
        <v>25</v>
      </c>
      <c r="O95" s="129">
        <v>0.2</v>
      </c>
      <c r="P95" s="60" t="s">
        <v>25</v>
      </c>
      <c r="Q95" s="60" t="s">
        <v>25</v>
      </c>
      <c r="R95" s="33" t="s">
        <v>25</v>
      </c>
      <c r="S95" s="46" t="s">
        <v>25</v>
      </c>
      <c r="T95" s="47" t="s">
        <v>25</v>
      </c>
      <c r="U95" s="47" t="s">
        <v>25</v>
      </c>
      <c r="V95" s="127" t="s">
        <v>25</v>
      </c>
      <c r="W95" s="33" t="s">
        <v>25</v>
      </c>
    </row>
    <row r="96" spans="1:23" ht="10.5">
      <c r="A96" s="174"/>
      <c r="B96" s="128" t="s">
        <v>52</v>
      </c>
      <c r="C96" s="87">
        <v>0.043</v>
      </c>
      <c r="D96" s="60"/>
      <c r="E96" s="60"/>
      <c r="F96" s="61"/>
      <c r="G96" s="129">
        <v>0.053</v>
      </c>
      <c r="H96" s="60" t="s">
        <v>25</v>
      </c>
      <c r="I96" s="60" t="s">
        <v>25</v>
      </c>
      <c r="J96" s="33" t="s">
        <v>25</v>
      </c>
      <c r="K96" s="130">
        <v>0.19</v>
      </c>
      <c r="L96" s="60" t="s">
        <v>25</v>
      </c>
      <c r="M96" s="60" t="s">
        <v>25</v>
      </c>
      <c r="N96" s="61" t="s">
        <v>25</v>
      </c>
      <c r="O96" s="129">
        <v>0.11</v>
      </c>
      <c r="P96" s="60" t="s">
        <v>25</v>
      </c>
      <c r="Q96" s="60" t="s">
        <v>25</v>
      </c>
      <c r="R96" s="33" t="s">
        <v>25</v>
      </c>
      <c r="S96" s="90" t="s">
        <v>25</v>
      </c>
      <c r="T96" s="91" t="s">
        <v>25</v>
      </c>
      <c r="U96" s="91" t="s">
        <v>25</v>
      </c>
      <c r="V96" s="92" t="s">
        <v>25</v>
      </c>
      <c r="W96" s="33" t="s">
        <v>25</v>
      </c>
    </row>
    <row r="97" spans="1:23" s="6" customFormat="1" ht="10.5">
      <c r="A97" s="174"/>
      <c r="B97" s="24" t="s">
        <v>26</v>
      </c>
      <c r="C97" s="132">
        <v>0.07</v>
      </c>
      <c r="D97" s="60"/>
      <c r="E97" s="60"/>
      <c r="F97" s="61"/>
      <c r="G97" s="133">
        <v>0.05</v>
      </c>
      <c r="H97" s="60" t="s">
        <v>25</v>
      </c>
      <c r="I97" s="60" t="s">
        <v>25</v>
      </c>
      <c r="J97" s="33" t="s">
        <v>25</v>
      </c>
      <c r="K97" s="134">
        <v>0.25</v>
      </c>
      <c r="L97" s="60" t="s">
        <v>25</v>
      </c>
      <c r="M97" s="60" t="s">
        <v>25</v>
      </c>
      <c r="N97" s="61" t="s">
        <v>25</v>
      </c>
      <c r="O97" s="133">
        <v>0.12</v>
      </c>
      <c r="P97" s="60" t="s">
        <v>25</v>
      </c>
      <c r="Q97" s="60" t="s">
        <v>25</v>
      </c>
      <c r="R97" s="33" t="s">
        <v>25</v>
      </c>
      <c r="S97" s="46" t="s">
        <v>25</v>
      </c>
      <c r="T97" s="47" t="s">
        <v>25</v>
      </c>
      <c r="U97" s="47" t="s">
        <v>25</v>
      </c>
      <c r="V97" s="127" t="s">
        <v>25</v>
      </c>
      <c r="W97" s="33" t="s">
        <v>25</v>
      </c>
    </row>
    <row r="98" spans="1:23" s="6" customFormat="1" ht="11.25" thickBot="1">
      <c r="A98" s="175"/>
      <c r="B98" s="23" t="s">
        <v>53</v>
      </c>
      <c r="C98" s="135">
        <v>0.46</v>
      </c>
      <c r="D98" s="62"/>
      <c r="E98" s="62"/>
      <c r="F98" s="63"/>
      <c r="G98" s="136">
        <v>0.87</v>
      </c>
      <c r="H98" s="62" t="s">
        <v>25</v>
      </c>
      <c r="I98" s="62" t="s">
        <v>25</v>
      </c>
      <c r="J98" s="40" t="s">
        <v>25</v>
      </c>
      <c r="K98" s="137">
        <v>1.3</v>
      </c>
      <c r="L98" s="62" t="s">
        <v>25</v>
      </c>
      <c r="M98" s="62" t="s">
        <v>25</v>
      </c>
      <c r="N98" s="63" t="s">
        <v>25</v>
      </c>
      <c r="O98" s="136">
        <v>0.85</v>
      </c>
      <c r="P98" s="62" t="s">
        <v>25</v>
      </c>
      <c r="Q98" s="62" t="s">
        <v>25</v>
      </c>
      <c r="R98" s="40" t="s">
        <v>25</v>
      </c>
      <c r="S98" s="138" t="s">
        <v>25</v>
      </c>
      <c r="T98" s="139" t="s">
        <v>25</v>
      </c>
      <c r="U98" s="139" t="s">
        <v>25</v>
      </c>
      <c r="V98" s="140" t="s">
        <v>25</v>
      </c>
      <c r="W98" s="40" t="s">
        <v>25</v>
      </c>
    </row>
    <row r="99" spans="1:23" ht="10.5" customHeight="1">
      <c r="A99" s="167" t="s">
        <v>54</v>
      </c>
      <c r="B99" s="108" t="s">
        <v>55</v>
      </c>
      <c r="C99" s="83">
        <v>0.2</v>
      </c>
      <c r="D99" s="58"/>
      <c r="E99" s="58"/>
      <c r="F99" s="59"/>
      <c r="G99" s="125">
        <v>0.61</v>
      </c>
      <c r="H99" s="58" t="s">
        <v>25</v>
      </c>
      <c r="I99" s="58" t="s">
        <v>25</v>
      </c>
      <c r="J99" s="32" t="s">
        <v>25</v>
      </c>
      <c r="K99" s="126">
        <v>0.93</v>
      </c>
      <c r="L99" s="58" t="s">
        <v>25</v>
      </c>
      <c r="M99" s="58" t="s">
        <v>25</v>
      </c>
      <c r="N99" s="59" t="s">
        <v>25</v>
      </c>
      <c r="O99" s="125">
        <v>0.66</v>
      </c>
      <c r="P99" s="58" t="s">
        <v>25</v>
      </c>
      <c r="Q99" s="58" t="s">
        <v>25</v>
      </c>
      <c r="R99" s="32" t="s">
        <v>25</v>
      </c>
      <c r="S99" s="43" t="s">
        <v>25</v>
      </c>
      <c r="T99" s="44" t="s">
        <v>25</v>
      </c>
      <c r="U99" s="44" t="s">
        <v>25</v>
      </c>
      <c r="V99" s="48" t="s">
        <v>25</v>
      </c>
      <c r="W99" s="32" t="s">
        <v>25</v>
      </c>
    </row>
    <row r="100" spans="1:23" ht="10.5">
      <c r="A100" s="168"/>
      <c r="B100" s="111" t="s">
        <v>56</v>
      </c>
      <c r="C100" s="87">
        <v>0.12</v>
      </c>
      <c r="D100" s="60"/>
      <c r="E100" s="60"/>
      <c r="F100" s="61"/>
      <c r="G100" s="129">
        <v>0.28</v>
      </c>
      <c r="H100" s="60" t="s">
        <v>25</v>
      </c>
      <c r="I100" s="60" t="s">
        <v>25</v>
      </c>
      <c r="J100" s="33" t="s">
        <v>25</v>
      </c>
      <c r="K100" s="130">
        <v>0.68</v>
      </c>
      <c r="L100" s="60" t="s">
        <v>25</v>
      </c>
      <c r="M100" s="60" t="s">
        <v>25</v>
      </c>
      <c r="N100" s="61" t="s">
        <v>25</v>
      </c>
      <c r="O100" s="129">
        <v>0.43</v>
      </c>
      <c r="P100" s="60" t="s">
        <v>25</v>
      </c>
      <c r="Q100" s="60" t="s">
        <v>25</v>
      </c>
      <c r="R100" s="33" t="s">
        <v>25</v>
      </c>
      <c r="S100" s="141" t="s">
        <v>25</v>
      </c>
      <c r="T100" s="47" t="s">
        <v>25</v>
      </c>
      <c r="U100" s="47" t="s">
        <v>25</v>
      </c>
      <c r="V100" s="127" t="s">
        <v>25</v>
      </c>
      <c r="W100" s="33" t="s">
        <v>25</v>
      </c>
    </row>
    <row r="101" spans="1:23" ht="10.5">
      <c r="A101" s="168"/>
      <c r="B101" s="128" t="s">
        <v>57</v>
      </c>
      <c r="C101" s="94">
        <v>0.059</v>
      </c>
      <c r="D101" s="60"/>
      <c r="E101" s="60"/>
      <c r="F101" s="61"/>
      <c r="G101" s="129">
        <v>0.15</v>
      </c>
      <c r="H101" s="60" t="s">
        <v>25</v>
      </c>
      <c r="I101" s="60" t="s">
        <v>25</v>
      </c>
      <c r="J101" s="33" t="s">
        <v>25</v>
      </c>
      <c r="K101" s="130">
        <v>0.52</v>
      </c>
      <c r="L101" s="60" t="s">
        <v>25</v>
      </c>
      <c r="M101" s="60" t="s">
        <v>25</v>
      </c>
      <c r="N101" s="61" t="s">
        <v>25</v>
      </c>
      <c r="O101" s="129">
        <v>0.3</v>
      </c>
      <c r="P101" s="60" t="s">
        <v>25</v>
      </c>
      <c r="Q101" s="60" t="s">
        <v>25</v>
      </c>
      <c r="R101" s="33" t="s">
        <v>25</v>
      </c>
      <c r="S101" s="141" t="s">
        <v>25</v>
      </c>
      <c r="T101" s="47" t="s">
        <v>25</v>
      </c>
      <c r="U101" s="47" t="s">
        <v>25</v>
      </c>
      <c r="V101" s="127" t="s">
        <v>25</v>
      </c>
      <c r="W101" s="33" t="s">
        <v>25</v>
      </c>
    </row>
    <row r="102" spans="1:23" ht="10.5">
      <c r="A102" s="168"/>
      <c r="B102" s="128" t="s">
        <v>58</v>
      </c>
      <c r="C102" s="87">
        <v>0.042</v>
      </c>
      <c r="D102" s="60"/>
      <c r="E102" s="60"/>
      <c r="F102" s="61"/>
      <c r="G102" s="129">
        <v>0.073</v>
      </c>
      <c r="H102" s="60" t="s">
        <v>25</v>
      </c>
      <c r="I102" s="60" t="s">
        <v>25</v>
      </c>
      <c r="J102" s="33" t="s">
        <v>25</v>
      </c>
      <c r="K102" s="130">
        <v>0.34</v>
      </c>
      <c r="L102" s="60" t="s">
        <v>25</v>
      </c>
      <c r="M102" s="60" t="s">
        <v>25</v>
      </c>
      <c r="N102" s="61" t="s">
        <v>25</v>
      </c>
      <c r="O102" s="129">
        <v>0.17</v>
      </c>
      <c r="P102" s="60" t="s">
        <v>25</v>
      </c>
      <c r="Q102" s="60" t="s">
        <v>25</v>
      </c>
      <c r="R102" s="33" t="s">
        <v>25</v>
      </c>
      <c r="S102" s="141" t="s">
        <v>25</v>
      </c>
      <c r="T102" s="47" t="s">
        <v>25</v>
      </c>
      <c r="U102" s="47" t="s">
        <v>25</v>
      </c>
      <c r="V102" s="127" t="s">
        <v>25</v>
      </c>
      <c r="W102" s="33" t="s">
        <v>25</v>
      </c>
    </row>
    <row r="103" spans="1:23" s="6" customFormat="1" ht="10.5">
      <c r="A103" s="168"/>
      <c r="B103" s="25" t="s">
        <v>27</v>
      </c>
      <c r="C103" s="142">
        <v>0.01</v>
      </c>
      <c r="D103" s="64"/>
      <c r="E103" s="64"/>
      <c r="F103" s="65"/>
      <c r="G103" s="143">
        <v>0.03</v>
      </c>
      <c r="H103" s="64" t="s">
        <v>25</v>
      </c>
      <c r="I103" s="64" t="s">
        <v>25</v>
      </c>
      <c r="J103" s="37" t="s">
        <v>25</v>
      </c>
      <c r="K103" s="144">
        <v>0.22</v>
      </c>
      <c r="L103" s="64" t="s">
        <v>25</v>
      </c>
      <c r="M103" s="64" t="s">
        <v>25</v>
      </c>
      <c r="N103" s="65" t="s">
        <v>25</v>
      </c>
      <c r="O103" s="143">
        <v>0.1</v>
      </c>
      <c r="P103" s="64" t="s">
        <v>25</v>
      </c>
      <c r="Q103" s="64" t="s">
        <v>25</v>
      </c>
      <c r="R103" s="37" t="s">
        <v>25</v>
      </c>
      <c r="S103" s="145" t="s">
        <v>25</v>
      </c>
      <c r="T103" s="146" t="s">
        <v>25</v>
      </c>
      <c r="U103" s="146" t="s">
        <v>25</v>
      </c>
      <c r="V103" s="147" t="s">
        <v>25</v>
      </c>
      <c r="W103" s="37" t="s">
        <v>25</v>
      </c>
    </row>
    <row r="104" spans="1:23" s="6" customFormat="1" ht="11.25" thickBot="1">
      <c r="A104" s="169"/>
      <c r="B104" s="19" t="s">
        <v>59</v>
      </c>
      <c r="C104" s="148">
        <v>0.43</v>
      </c>
      <c r="D104" s="66"/>
      <c r="E104" s="66"/>
      <c r="F104" s="67"/>
      <c r="G104" s="149">
        <v>1.1</v>
      </c>
      <c r="H104" s="66" t="s">
        <v>25</v>
      </c>
      <c r="I104" s="66" t="s">
        <v>25</v>
      </c>
      <c r="J104" s="41" t="s">
        <v>25</v>
      </c>
      <c r="K104" s="150">
        <v>2.7</v>
      </c>
      <c r="L104" s="66" t="s">
        <v>25</v>
      </c>
      <c r="M104" s="66" t="s">
        <v>25</v>
      </c>
      <c r="N104" s="67" t="s">
        <v>25</v>
      </c>
      <c r="O104" s="149">
        <v>1.7</v>
      </c>
      <c r="P104" s="66" t="s">
        <v>25</v>
      </c>
      <c r="Q104" s="66" t="s">
        <v>25</v>
      </c>
      <c r="R104" s="41" t="s">
        <v>25</v>
      </c>
      <c r="S104" s="151" t="s">
        <v>25</v>
      </c>
      <c r="T104" s="152" t="s">
        <v>25</v>
      </c>
      <c r="U104" s="152" t="s">
        <v>25</v>
      </c>
      <c r="V104" s="153" t="s">
        <v>25</v>
      </c>
      <c r="W104" s="41" t="s">
        <v>25</v>
      </c>
    </row>
    <row r="105" spans="1:242" ht="10.5">
      <c r="A105" s="164" t="s">
        <v>41</v>
      </c>
      <c r="B105" s="165"/>
      <c r="C105" s="43" t="s">
        <v>25</v>
      </c>
      <c r="D105" s="44" t="s">
        <v>25</v>
      </c>
      <c r="E105" s="44" t="s">
        <v>25</v>
      </c>
      <c r="F105" s="45" t="s">
        <v>25</v>
      </c>
      <c r="G105" s="49" t="s">
        <v>25</v>
      </c>
      <c r="H105" s="44" t="s">
        <v>25</v>
      </c>
      <c r="I105" s="44" t="s">
        <v>25</v>
      </c>
      <c r="J105" s="48" t="s">
        <v>25</v>
      </c>
      <c r="K105" s="43" t="s">
        <v>25</v>
      </c>
      <c r="L105" s="44" t="s">
        <v>25</v>
      </c>
      <c r="M105" s="44" t="s">
        <v>25</v>
      </c>
      <c r="N105" s="45" t="s">
        <v>25</v>
      </c>
      <c r="O105" s="49" t="s">
        <v>25</v>
      </c>
      <c r="P105" s="44" t="s">
        <v>25</v>
      </c>
      <c r="Q105" s="44" t="s">
        <v>25</v>
      </c>
      <c r="R105" s="48" t="s">
        <v>25</v>
      </c>
      <c r="S105" s="50">
        <f>SUM(S63:S92)</f>
        <v>0.01022409</v>
      </c>
      <c r="T105" s="51">
        <f>SUM(T63:T92)</f>
        <v>0.022159800000000004</v>
      </c>
      <c r="U105" s="51">
        <f>SUM(U63:U92)</f>
        <v>0.057604380000000004</v>
      </c>
      <c r="V105" s="68">
        <f>SUM(V63:V92)</f>
        <v>0.035645689999999994</v>
      </c>
      <c r="W105" s="42" t="s">
        <v>25</v>
      </c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13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</row>
    <row r="106" spans="1:242" ht="11.25" thickBot="1">
      <c r="A106" s="179" t="s">
        <v>40</v>
      </c>
      <c r="B106" s="180"/>
      <c r="C106" s="52" t="s">
        <v>25</v>
      </c>
      <c r="D106" s="53" t="s">
        <v>25</v>
      </c>
      <c r="E106" s="53" t="s">
        <v>25</v>
      </c>
      <c r="F106" s="54" t="s">
        <v>25</v>
      </c>
      <c r="G106" s="55" t="s">
        <v>25</v>
      </c>
      <c r="H106" s="53" t="s">
        <v>25</v>
      </c>
      <c r="I106" s="53" t="s">
        <v>25</v>
      </c>
      <c r="J106" s="56" t="s">
        <v>25</v>
      </c>
      <c r="K106" s="52" t="s">
        <v>25</v>
      </c>
      <c r="L106" s="53" t="s">
        <v>25</v>
      </c>
      <c r="M106" s="53" t="s">
        <v>25</v>
      </c>
      <c r="N106" s="54" t="s">
        <v>25</v>
      </c>
      <c r="O106" s="55" t="s">
        <v>25</v>
      </c>
      <c r="P106" s="53" t="s">
        <v>25</v>
      </c>
      <c r="Q106" s="53" t="s">
        <v>25</v>
      </c>
      <c r="R106" s="56" t="s">
        <v>25</v>
      </c>
      <c r="S106" s="57">
        <v>0.01</v>
      </c>
      <c r="T106" s="121">
        <v>0.022</v>
      </c>
      <c r="U106" s="154">
        <v>0.058</v>
      </c>
      <c r="V106" s="122">
        <v>0.036</v>
      </c>
      <c r="W106" s="155">
        <f>AVERAGE(S106:V106)</f>
        <v>0.0315</v>
      </c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13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</row>
    <row r="107" spans="1:23" ht="10.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70"/>
      <c r="T107" s="70"/>
      <c r="U107" s="70"/>
      <c r="V107" s="70"/>
      <c r="W107" s="4"/>
    </row>
    <row r="108" spans="19:105" ht="10.5">
      <c r="S108" s="1"/>
      <c r="T108" s="1"/>
      <c r="U108" s="1"/>
      <c r="V108" s="1"/>
      <c r="CD108"/>
      <c r="DA108" s="1"/>
    </row>
    <row r="109" spans="19:105" ht="10.5">
      <c r="S109" s="1"/>
      <c r="T109" s="1"/>
      <c r="U109" s="1"/>
      <c r="V109" s="1"/>
      <c r="CD109"/>
      <c r="DA109" s="1"/>
    </row>
    <row r="110" spans="19:105" ht="10.5">
      <c r="S110" s="1"/>
      <c r="T110" s="1"/>
      <c r="U110" s="1"/>
      <c r="V110" s="1"/>
      <c r="CD110"/>
      <c r="DA110" s="1"/>
    </row>
    <row r="111" spans="19:105" ht="21" customHeight="1">
      <c r="S111" s="1"/>
      <c r="T111" s="1"/>
      <c r="U111" s="1"/>
      <c r="V111" s="1"/>
      <c r="CD111"/>
      <c r="DA111" s="1"/>
    </row>
    <row r="112" spans="19:105" ht="24.75" customHeight="1">
      <c r="S112" s="1"/>
      <c r="T112" s="1"/>
      <c r="U112" s="1"/>
      <c r="V112" s="1"/>
      <c r="CD112"/>
      <c r="DA112" s="1"/>
    </row>
    <row r="113" spans="19:105" ht="10.5" customHeight="1">
      <c r="S113" s="1"/>
      <c r="T113" s="1"/>
      <c r="U113" s="1"/>
      <c r="V113" s="1"/>
      <c r="CD113"/>
      <c r="DA113" s="1"/>
    </row>
    <row r="114" spans="19:105" ht="10.5">
      <c r="S114" s="1"/>
      <c r="T114" s="1"/>
      <c r="U114" s="1"/>
      <c r="V114" s="1"/>
      <c r="CD114"/>
      <c r="DA114" s="1"/>
    </row>
    <row r="115" spans="19:105" ht="10.5">
      <c r="S115" s="1"/>
      <c r="T115" s="1"/>
      <c r="U115" s="1"/>
      <c r="V115" s="1"/>
      <c r="CD115"/>
      <c r="DA115" s="1"/>
    </row>
    <row r="116" spans="19:105" ht="10.5">
      <c r="S116" s="1"/>
      <c r="T116" s="1"/>
      <c r="U116" s="1"/>
      <c r="V116" s="1"/>
      <c r="CD116"/>
      <c r="DA116" s="1"/>
    </row>
    <row r="117" spans="19:105" ht="10.5">
      <c r="S117" s="1"/>
      <c r="T117" s="1"/>
      <c r="U117" s="1"/>
      <c r="V117" s="1"/>
      <c r="CD117"/>
      <c r="DA117" s="1"/>
    </row>
    <row r="118" spans="19:105" ht="10.5">
      <c r="S118" s="1"/>
      <c r="T118" s="1"/>
      <c r="U118" s="1"/>
      <c r="V118" s="1"/>
      <c r="CD118"/>
      <c r="DA118" s="1"/>
    </row>
    <row r="119" spans="19:105" ht="10.5">
      <c r="S119" s="1"/>
      <c r="T119" s="1"/>
      <c r="U119" s="1"/>
      <c r="V119" s="1"/>
      <c r="CD119"/>
      <c r="DA119" s="1"/>
    </row>
    <row r="120" spans="19:105" ht="10.5">
      <c r="S120" s="1"/>
      <c r="T120" s="1"/>
      <c r="U120" s="1"/>
      <c r="V120" s="1"/>
      <c r="CD120"/>
      <c r="DA120" s="1"/>
    </row>
    <row r="121" spans="19:105" ht="10.5">
      <c r="S121" s="1"/>
      <c r="T121" s="1"/>
      <c r="U121" s="1"/>
      <c r="V121" s="1"/>
      <c r="CD121"/>
      <c r="DA121" s="1"/>
    </row>
    <row r="122" spans="19:105" ht="10.5" customHeight="1">
      <c r="S122" s="1"/>
      <c r="T122" s="1"/>
      <c r="U122" s="1"/>
      <c r="V122" s="1"/>
      <c r="CD122"/>
      <c r="DA122" s="1"/>
    </row>
    <row r="123" spans="19:105" ht="10.5">
      <c r="S123" s="1"/>
      <c r="T123" s="1"/>
      <c r="U123" s="1"/>
      <c r="V123" s="1"/>
      <c r="CD123"/>
      <c r="DA123" s="1"/>
    </row>
    <row r="124" spans="19:105" ht="10.5">
      <c r="S124" s="1"/>
      <c r="T124" s="1"/>
      <c r="U124" s="1"/>
      <c r="V124" s="1"/>
      <c r="CD124"/>
      <c r="DA124" s="1"/>
    </row>
    <row r="125" spans="19:105" ht="10.5">
      <c r="S125" s="1"/>
      <c r="T125" s="1"/>
      <c r="U125" s="1"/>
      <c r="V125" s="1"/>
      <c r="CD125"/>
      <c r="DA125" s="1"/>
    </row>
    <row r="126" spans="19:105" ht="10.5">
      <c r="S126" s="1"/>
      <c r="T126" s="1"/>
      <c r="U126" s="1"/>
      <c r="V126" s="1"/>
      <c r="CD126"/>
      <c r="DA126" s="1"/>
    </row>
    <row r="127" spans="19:105" ht="10.5">
      <c r="S127" s="1"/>
      <c r="T127" s="1"/>
      <c r="U127" s="1"/>
      <c r="V127" s="1"/>
      <c r="CD127"/>
      <c r="DA127" s="1"/>
    </row>
    <row r="128" spans="19:105" ht="10.5">
      <c r="S128" s="1"/>
      <c r="T128" s="1"/>
      <c r="U128" s="1"/>
      <c r="V128" s="1"/>
      <c r="CD128"/>
      <c r="DA128" s="1"/>
    </row>
    <row r="129" spans="19:105" ht="10.5">
      <c r="S129" s="1"/>
      <c r="T129" s="1"/>
      <c r="U129" s="1"/>
      <c r="V129" s="1"/>
      <c r="CD129"/>
      <c r="DA129" s="1"/>
    </row>
    <row r="130" spans="19:105" ht="10.5">
      <c r="S130" s="1"/>
      <c r="T130" s="1"/>
      <c r="U130" s="1"/>
      <c r="V130" s="1"/>
      <c r="CD130"/>
      <c r="DA130" s="1"/>
    </row>
    <row r="131" spans="19:105" ht="10.5">
      <c r="S131" s="1"/>
      <c r="T131" s="1"/>
      <c r="U131" s="1"/>
      <c r="V131" s="1"/>
      <c r="CD131"/>
      <c r="DA131" s="1"/>
    </row>
    <row r="132" spans="19:105" ht="10.5">
      <c r="S132" s="1"/>
      <c r="T132" s="1"/>
      <c r="U132" s="1"/>
      <c r="V132" s="1"/>
      <c r="CD132"/>
      <c r="DA132" s="1"/>
    </row>
    <row r="133" spans="19:105" ht="10.5" customHeight="1">
      <c r="S133" s="1"/>
      <c r="T133" s="1"/>
      <c r="U133" s="1"/>
      <c r="V133" s="1"/>
      <c r="CD133"/>
      <c r="DA133" s="1"/>
    </row>
    <row r="134" spans="19:105" ht="10.5">
      <c r="S134" s="1"/>
      <c r="T134" s="1"/>
      <c r="U134" s="1"/>
      <c r="V134" s="1"/>
      <c r="CD134"/>
      <c r="DA134" s="1"/>
    </row>
    <row r="135" spans="19:105" ht="10.5">
      <c r="S135" s="1"/>
      <c r="T135" s="1"/>
      <c r="U135" s="1"/>
      <c r="V135" s="1"/>
      <c r="CD135"/>
      <c r="DA135" s="1"/>
    </row>
    <row r="136" spans="19:105" ht="10.5">
      <c r="S136" s="1"/>
      <c r="T136" s="1"/>
      <c r="U136" s="1"/>
      <c r="V136" s="1"/>
      <c r="CD136"/>
      <c r="DA136" s="1"/>
    </row>
    <row r="137" spans="19:105" ht="10.5">
      <c r="S137" s="1"/>
      <c r="T137" s="1"/>
      <c r="U137" s="1"/>
      <c r="V137" s="1"/>
      <c r="CD137"/>
      <c r="DA137" s="1"/>
    </row>
    <row r="138" spans="19:105" ht="10.5">
      <c r="S138" s="1"/>
      <c r="T138" s="1"/>
      <c r="U138" s="1"/>
      <c r="V138" s="1"/>
      <c r="CD138"/>
      <c r="DA138" s="1"/>
    </row>
    <row r="139" spans="19:105" ht="10.5">
      <c r="S139" s="1"/>
      <c r="T139" s="1"/>
      <c r="U139" s="1"/>
      <c r="V139" s="1"/>
      <c r="CD139"/>
      <c r="DA139" s="1"/>
    </row>
    <row r="140" spans="19:105" ht="10.5">
      <c r="S140" s="1"/>
      <c r="T140" s="1"/>
      <c r="U140" s="1"/>
      <c r="V140" s="1"/>
      <c r="CD140"/>
      <c r="DA140" s="1"/>
    </row>
    <row r="141" spans="19:105" ht="10.5">
      <c r="S141" s="1"/>
      <c r="T141" s="1"/>
      <c r="U141" s="1"/>
      <c r="V141" s="1"/>
      <c r="CD141"/>
      <c r="DA141" s="1"/>
    </row>
    <row r="142" spans="19:105" ht="10.5">
      <c r="S142" s="1"/>
      <c r="T142" s="1"/>
      <c r="U142" s="1"/>
      <c r="V142" s="1"/>
      <c r="CD142"/>
      <c r="DA142" s="1"/>
    </row>
    <row r="143" spans="19:105" ht="10.5">
      <c r="S143" s="1"/>
      <c r="T143" s="1"/>
      <c r="U143" s="1"/>
      <c r="V143" s="1"/>
      <c r="CD143"/>
      <c r="DA143" s="1"/>
    </row>
    <row r="144" spans="19:105" ht="10.5">
      <c r="S144" s="1"/>
      <c r="T144" s="1"/>
      <c r="U144" s="1"/>
      <c r="V144" s="1"/>
      <c r="CD144"/>
      <c r="DA144" s="1"/>
    </row>
    <row r="145" spans="19:105" ht="10.5" customHeight="1">
      <c r="S145" s="1"/>
      <c r="T145" s="1"/>
      <c r="U145" s="1"/>
      <c r="V145" s="1"/>
      <c r="CD145"/>
      <c r="DA145" s="1"/>
    </row>
    <row r="146" spans="19:105" ht="10.5">
      <c r="S146" s="1"/>
      <c r="T146" s="1"/>
      <c r="U146" s="1"/>
      <c r="V146" s="1"/>
      <c r="CD146"/>
      <c r="DA146" s="1"/>
    </row>
    <row r="147" spans="19:105" ht="10.5">
      <c r="S147" s="1"/>
      <c r="T147" s="1"/>
      <c r="U147" s="1"/>
      <c r="V147" s="1"/>
      <c r="CD147"/>
      <c r="DA147" s="1"/>
    </row>
    <row r="148" spans="19:105" ht="10.5">
      <c r="S148" s="1"/>
      <c r="T148" s="1"/>
      <c r="U148" s="1"/>
      <c r="V148" s="1"/>
      <c r="CD148"/>
      <c r="DA148" s="1"/>
    </row>
    <row r="149" s="6" customFormat="1" ht="10.5"/>
    <row r="150" s="6" customFormat="1" ht="10.5"/>
    <row r="151" spans="19:105" ht="10.5" customHeight="1">
      <c r="S151" s="1"/>
      <c r="T151" s="1"/>
      <c r="U151" s="1"/>
      <c r="V151" s="1"/>
      <c r="CD151"/>
      <c r="DA151" s="1"/>
    </row>
    <row r="152" spans="19:105" ht="10.5">
      <c r="S152" s="1"/>
      <c r="T152" s="1"/>
      <c r="U152" s="1"/>
      <c r="V152" s="1"/>
      <c r="CD152"/>
      <c r="DA152" s="1"/>
    </row>
    <row r="153" spans="19:105" ht="10.5">
      <c r="S153" s="1"/>
      <c r="T153" s="1"/>
      <c r="U153" s="1"/>
      <c r="V153" s="1"/>
      <c r="CD153"/>
      <c r="DA153" s="1"/>
    </row>
    <row r="154" spans="19:105" ht="10.5">
      <c r="S154" s="1"/>
      <c r="T154" s="1"/>
      <c r="U154" s="1"/>
      <c r="V154" s="1"/>
      <c r="CD154"/>
      <c r="DA154" s="1"/>
    </row>
    <row r="155" s="6" customFormat="1" ht="10.5"/>
    <row r="156" s="6" customFormat="1" ht="10.5"/>
    <row r="157" spans="1:219" ht="10.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13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</row>
    <row r="158" spans="19:105" ht="10.5">
      <c r="S158" s="1"/>
      <c r="T158" s="1"/>
      <c r="U158" s="1"/>
      <c r="V158" s="1"/>
      <c r="CD158"/>
      <c r="DA158" s="1"/>
    </row>
    <row r="159" spans="19:105" ht="10.5">
      <c r="S159" s="1"/>
      <c r="T159" s="1"/>
      <c r="U159" s="1"/>
      <c r="V159" s="1"/>
      <c r="CD159"/>
      <c r="DA159" s="1"/>
    </row>
    <row r="160" spans="19:105" ht="10.5">
      <c r="S160" s="1"/>
      <c r="T160" s="1"/>
      <c r="U160" s="1"/>
      <c r="V160" s="1"/>
      <c r="CD160"/>
      <c r="DA160" s="1"/>
    </row>
    <row r="161" spans="19:105" ht="10.5">
      <c r="S161" s="1"/>
      <c r="T161" s="1"/>
      <c r="U161" s="1"/>
      <c r="V161" s="1"/>
      <c r="CD161"/>
      <c r="DA161" s="1"/>
    </row>
    <row r="162" spans="19:105" ht="10.5">
      <c r="S162" s="1"/>
      <c r="T162" s="1"/>
      <c r="U162" s="1"/>
      <c r="V162" s="1"/>
      <c r="CD162"/>
      <c r="DA162" s="1"/>
    </row>
    <row r="163" spans="19:105" ht="21" customHeight="1">
      <c r="S163" s="1"/>
      <c r="T163" s="1"/>
      <c r="U163" s="1"/>
      <c r="V163" s="1"/>
      <c r="CD163"/>
      <c r="DA163" s="1"/>
    </row>
    <row r="164" spans="19:105" ht="24.75" customHeight="1">
      <c r="S164" s="1"/>
      <c r="T164" s="1"/>
      <c r="U164" s="1"/>
      <c r="V164" s="1"/>
      <c r="CD164"/>
      <c r="DA164" s="1"/>
    </row>
    <row r="165" spans="19:105" ht="10.5" customHeight="1">
      <c r="S165" s="1"/>
      <c r="T165" s="1"/>
      <c r="U165" s="1"/>
      <c r="V165" s="1"/>
      <c r="CD165"/>
      <c r="DA165" s="1"/>
    </row>
    <row r="166" spans="19:105" ht="10.5">
      <c r="S166" s="1"/>
      <c r="T166" s="1"/>
      <c r="U166" s="1"/>
      <c r="V166" s="1"/>
      <c r="CD166"/>
      <c r="DA166" s="1"/>
    </row>
    <row r="167" spans="19:105" ht="10.5">
      <c r="S167" s="1"/>
      <c r="T167" s="1"/>
      <c r="U167" s="1"/>
      <c r="V167" s="1"/>
      <c r="CD167"/>
      <c r="DA167" s="1"/>
    </row>
    <row r="168" spans="19:105" ht="10.5">
      <c r="S168" s="1"/>
      <c r="T168" s="1"/>
      <c r="U168" s="1"/>
      <c r="V168" s="1"/>
      <c r="CD168"/>
      <c r="DA168" s="1"/>
    </row>
    <row r="169" spans="19:105" ht="10.5">
      <c r="S169" s="1"/>
      <c r="T169" s="1"/>
      <c r="U169" s="1"/>
      <c r="V169" s="1"/>
      <c r="CD169"/>
      <c r="DA169" s="1"/>
    </row>
    <row r="170" spans="19:105" ht="10.5">
      <c r="S170" s="1"/>
      <c r="T170" s="1"/>
      <c r="U170" s="1"/>
      <c r="V170" s="1"/>
      <c r="CD170"/>
      <c r="DA170" s="1"/>
    </row>
    <row r="171" spans="19:105" ht="10.5">
      <c r="S171" s="1"/>
      <c r="T171" s="1"/>
      <c r="U171" s="1"/>
      <c r="V171" s="1"/>
      <c r="CD171"/>
      <c r="DA171" s="1"/>
    </row>
    <row r="172" spans="19:105" ht="10.5">
      <c r="S172" s="1"/>
      <c r="T172" s="1"/>
      <c r="U172" s="1"/>
      <c r="V172" s="1"/>
      <c r="CD172"/>
      <c r="DA172" s="1"/>
    </row>
    <row r="173" spans="19:105" ht="10.5">
      <c r="S173" s="1"/>
      <c r="T173" s="1"/>
      <c r="U173" s="1"/>
      <c r="V173" s="1"/>
      <c r="CD173"/>
      <c r="DA173" s="1"/>
    </row>
    <row r="174" spans="19:105" ht="10.5" customHeight="1">
      <c r="S174" s="1"/>
      <c r="T174" s="1"/>
      <c r="U174" s="1"/>
      <c r="V174" s="1"/>
      <c r="CD174"/>
      <c r="DA174" s="1"/>
    </row>
    <row r="175" spans="19:105" ht="10.5">
      <c r="S175" s="1"/>
      <c r="T175" s="1"/>
      <c r="U175" s="1"/>
      <c r="V175" s="1"/>
      <c r="CD175"/>
      <c r="DA175" s="1"/>
    </row>
    <row r="176" spans="19:105" ht="10.5">
      <c r="S176" s="1"/>
      <c r="T176" s="1"/>
      <c r="U176" s="1"/>
      <c r="V176" s="1"/>
      <c r="CD176"/>
      <c r="DA176" s="1"/>
    </row>
    <row r="177" spans="19:105" ht="10.5">
      <c r="S177" s="1"/>
      <c r="T177" s="1"/>
      <c r="U177" s="1"/>
      <c r="V177" s="1"/>
      <c r="CD177"/>
      <c r="DA177" s="1"/>
    </row>
    <row r="178" spans="19:105" ht="10.5">
      <c r="S178" s="1"/>
      <c r="T178" s="1"/>
      <c r="U178" s="1"/>
      <c r="V178" s="1"/>
      <c r="CD178"/>
      <c r="DA178" s="1"/>
    </row>
    <row r="179" spans="19:105" ht="10.5">
      <c r="S179" s="1"/>
      <c r="T179" s="1"/>
      <c r="U179" s="1"/>
      <c r="V179" s="1"/>
      <c r="CD179"/>
      <c r="DA179" s="1"/>
    </row>
    <row r="180" spans="19:105" ht="10.5">
      <c r="S180" s="1"/>
      <c r="T180" s="1"/>
      <c r="U180" s="1"/>
      <c r="V180" s="1"/>
      <c r="CD180"/>
      <c r="DA180" s="1"/>
    </row>
    <row r="181" spans="19:105" ht="10.5">
      <c r="S181" s="1"/>
      <c r="T181" s="1"/>
      <c r="U181" s="1"/>
      <c r="V181" s="1"/>
      <c r="CD181"/>
      <c r="DA181" s="1"/>
    </row>
    <row r="182" spans="19:105" ht="10.5">
      <c r="S182" s="1"/>
      <c r="T182" s="1"/>
      <c r="U182" s="1"/>
      <c r="V182" s="1"/>
      <c r="CD182"/>
      <c r="DA182" s="1"/>
    </row>
    <row r="183" spans="19:105" ht="10.5">
      <c r="S183" s="1"/>
      <c r="T183" s="1"/>
      <c r="U183" s="1"/>
      <c r="V183" s="1"/>
      <c r="CD183"/>
      <c r="DA183" s="1"/>
    </row>
    <row r="184" spans="19:105" ht="10.5">
      <c r="S184" s="1"/>
      <c r="T184" s="1"/>
      <c r="U184" s="1"/>
      <c r="V184" s="1"/>
      <c r="CD184"/>
      <c r="DA184" s="1"/>
    </row>
    <row r="185" spans="19:105" ht="10.5" customHeight="1">
      <c r="S185" s="1"/>
      <c r="T185" s="1"/>
      <c r="U185" s="1"/>
      <c r="V185" s="1"/>
      <c r="CD185"/>
      <c r="DA185" s="1"/>
    </row>
    <row r="186" spans="19:105" ht="10.5">
      <c r="S186" s="1"/>
      <c r="T186" s="1"/>
      <c r="U186" s="1"/>
      <c r="V186" s="1"/>
      <c r="CD186"/>
      <c r="DA186" s="1"/>
    </row>
    <row r="187" spans="19:105" ht="10.5">
      <c r="S187" s="1"/>
      <c r="T187" s="1"/>
      <c r="U187" s="1"/>
      <c r="V187" s="1"/>
      <c r="CD187"/>
      <c r="DA187" s="1"/>
    </row>
    <row r="188" spans="19:105" ht="10.5">
      <c r="S188" s="1"/>
      <c r="T188" s="1"/>
      <c r="U188" s="1"/>
      <c r="V188" s="1"/>
      <c r="CD188"/>
      <c r="DA188" s="1"/>
    </row>
    <row r="189" spans="19:105" ht="10.5">
      <c r="S189" s="1"/>
      <c r="T189" s="1"/>
      <c r="U189" s="1"/>
      <c r="V189" s="1"/>
      <c r="CD189"/>
      <c r="DA189" s="1"/>
    </row>
    <row r="190" spans="19:105" ht="10.5">
      <c r="S190" s="1"/>
      <c r="T190" s="1"/>
      <c r="U190" s="1"/>
      <c r="V190" s="1"/>
      <c r="CD190"/>
      <c r="DA190" s="1"/>
    </row>
    <row r="191" spans="19:105" ht="10.5">
      <c r="S191" s="1"/>
      <c r="T191" s="1"/>
      <c r="U191" s="1"/>
      <c r="V191" s="1"/>
      <c r="CD191"/>
      <c r="DA191" s="1"/>
    </row>
    <row r="192" spans="19:105" ht="10.5">
      <c r="S192" s="1"/>
      <c r="T192" s="1"/>
      <c r="U192" s="1"/>
      <c r="V192" s="1"/>
      <c r="CD192"/>
      <c r="DA192" s="1"/>
    </row>
    <row r="193" spans="19:105" ht="10.5">
      <c r="S193" s="1"/>
      <c r="T193" s="1"/>
      <c r="U193" s="1"/>
      <c r="V193" s="1"/>
      <c r="CD193"/>
      <c r="DA193" s="1"/>
    </row>
    <row r="194" spans="19:105" ht="10.5">
      <c r="S194" s="1"/>
      <c r="T194" s="1"/>
      <c r="U194" s="1"/>
      <c r="V194" s="1"/>
      <c r="CD194"/>
      <c r="DA194" s="1"/>
    </row>
    <row r="195" spans="19:105" ht="10.5">
      <c r="S195" s="1"/>
      <c r="T195" s="1"/>
      <c r="U195" s="1"/>
      <c r="V195" s="1"/>
      <c r="CD195"/>
      <c r="DA195" s="1"/>
    </row>
    <row r="196" spans="19:105" ht="10.5">
      <c r="S196" s="1"/>
      <c r="T196" s="1"/>
      <c r="U196" s="1"/>
      <c r="V196" s="1"/>
      <c r="CD196"/>
      <c r="DA196" s="1"/>
    </row>
    <row r="197" spans="19:105" ht="10.5" customHeight="1">
      <c r="S197" s="1"/>
      <c r="T197" s="1"/>
      <c r="U197" s="1"/>
      <c r="V197" s="1"/>
      <c r="CD197"/>
      <c r="DA197" s="1"/>
    </row>
    <row r="198" spans="19:105" ht="10.5">
      <c r="S198" s="1"/>
      <c r="T198" s="1"/>
      <c r="U198" s="1"/>
      <c r="V198" s="1"/>
      <c r="CD198"/>
      <c r="DA198" s="1"/>
    </row>
    <row r="199" spans="19:105" ht="10.5">
      <c r="S199" s="1"/>
      <c r="T199" s="1"/>
      <c r="U199" s="1"/>
      <c r="V199" s="1"/>
      <c r="CD199"/>
      <c r="DA199" s="1"/>
    </row>
    <row r="200" spans="19:105" ht="10.5">
      <c r="S200" s="1"/>
      <c r="T200" s="1"/>
      <c r="U200" s="1"/>
      <c r="V200" s="1"/>
      <c r="CD200"/>
      <c r="DA200" s="1"/>
    </row>
    <row r="201" s="6" customFormat="1" ht="10.5"/>
    <row r="202" s="6" customFormat="1" ht="10.5"/>
    <row r="203" spans="19:105" ht="10.5" customHeight="1">
      <c r="S203" s="1"/>
      <c r="T203" s="1"/>
      <c r="U203" s="1"/>
      <c r="V203" s="1"/>
      <c r="CD203"/>
      <c r="DA203" s="1"/>
    </row>
    <row r="204" spans="19:105" ht="10.5">
      <c r="S204" s="1"/>
      <c r="T204" s="1"/>
      <c r="U204" s="1"/>
      <c r="V204" s="1"/>
      <c r="CD204"/>
      <c r="DA204" s="1"/>
    </row>
    <row r="205" spans="19:105" ht="10.5">
      <c r="S205" s="1"/>
      <c r="T205" s="1"/>
      <c r="U205" s="1"/>
      <c r="V205" s="1"/>
      <c r="CD205"/>
      <c r="DA205" s="1"/>
    </row>
    <row r="206" spans="19:105" ht="10.5">
      <c r="S206" s="1"/>
      <c r="T206" s="1"/>
      <c r="U206" s="1"/>
      <c r="V206" s="1"/>
      <c r="CD206"/>
      <c r="DA206" s="1"/>
    </row>
    <row r="207" s="6" customFormat="1" ht="10.5"/>
    <row r="208" s="6" customFormat="1" ht="10.5"/>
    <row r="209" spans="1:219" ht="10.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13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</row>
    <row r="210" spans="19:105" ht="10.5">
      <c r="S210" s="1"/>
      <c r="T210" s="1"/>
      <c r="U210" s="1"/>
      <c r="V210" s="1"/>
      <c r="CD210"/>
      <c r="DA210" s="1"/>
    </row>
    <row r="211" spans="19:105" ht="10.5">
      <c r="S211" s="1"/>
      <c r="T211" s="1"/>
      <c r="U211" s="1"/>
      <c r="V211" s="1"/>
      <c r="CD211"/>
      <c r="DA211" s="1"/>
    </row>
    <row r="212" spans="19:105" ht="10.5">
      <c r="S212" s="1"/>
      <c r="T212" s="1"/>
      <c r="U212" s="1"/>
      <c r="V212" s="1"/>
      <c r="CD212"/>
      <c r="DA212" s="1"/>
    </row>
    <row r="213" spans="19:105" ht="10.5">
      <c r="S213" s="1"/>
      <c r="T213" s="1"/>
      <c r="U213" s="1"/>
      <c r="V213" s="1"/>
      <c r="CD213"/>
      <c r="DA213" s="1"/>
    </row>
    <row r="214" spans="19:105" ht="10.5">
      <c r="S214" s="1"/>
      <c r="T214" s="1"/>
      <c r="U214" s="1"/>
      <c r="V214" s="1"/>
      <c r="CD214"/>
      <c r="DA214" s="1"/>
    </row>
    <row r="215" spans="19:105" ht="10.5">
      <c r="S215" s="1"/>
      <c r="T215" s="1"/>
      <c r="U215" s="1"/>
      <c r="V215" s="1"/>
      <c r="CD215"/>
      <c r="DA215" s="1"/>
    </row>
    <row r="216" spans="19:105" ht="10.5">
      <c r="S216" s="1"/>
      <c r="T216" s="1"/>
      <c r="U216" s="1"/>
      <c r="V216" s="1"/>
      <c r="CD216"/>
      <c r="DA216" s="1"/>
    </row>
    <row r="217" spans="19:105" ht="10.5">
      <c r="S217" s="1"/>
      <c r="T217" s="1"/>
      <c r="U217" s="1"/>
      <c r="V217" s="1"/>
      <c r="CD217"/>
      <c r="DA217" s="1"/>
    </row>
    <row r="218" spans="19:105" ht="10.5">
      <c r="S218" s="1"/>
      <c r="T218" s="1"/>
      <c r="U218" s="1"/>
      <c r="V218" s="1"/>
      <c r="CD218"/>
      <c r="DA218" s="1"/>
    </row>
    <row r="219" spans="19:105" ht="10.5">
      <c r="S219" s="1"/>
      <c r="T219" s="1"/>
      <c r="U219" s="1"/>
      <c r="V219" s="1"/>
      <c r="CD219"/>
      <c r="DA219" s="1"/>
    </row>
    <row r="220" spans="19:105" ht="10.5">
      <c r="S220" s="1"/>
      <c r="T220" s="1"/>
      <c r="U220" s="1"/>
      <c r="V220" s="1"/>
      <c r="CD220"/>
      <c r="DA220" s="1"/>
    </row>
    <row r="221" spans="19:105" ht="10.5">
      <c r="S221" s="1"/>
      <c r="T221" s="1"/>
      <c r="U221" s="1"/>
      <c r="V221" s="1"/>
      <c r="CD221"/>
      <c r="DA221" s="1"/>
    </row>
    <row r="222" spans="19:105" ht="10.5">
      <c r="S222" s="1"/>
      <c r="T222" s="1"/>
      <c r="U222" s="1"/>
      <c r="V222" s="1"/>
      <c r="CD222"/>
      <c r="DA222" s="1"/>
    </row>
    <row r="223" spans="19:105" ht="10.5">
      <c r="S223" s="1"/>
      <c r="T223" s="1"/>
      <c r="U223" s="1"/>
      <c r="V223" s="1"/>
      <c r="CD223"/>
      <c r="DA223" s="1"/>
    </row>
    <row r="224" spans="19:105" ht="10.5">
      <c r="S224" s="1"/>
      <c r="T224" s="1"/>
      <c r="U224" s="1"/>
      <c r="V224" s="1"/>
      <c r="CD224"/>
      <c r="DA224" s="1"/>
    </row>
    <row r="225" spans="19:105" ht="10.5">
      <c r="S225" s="1"/>
      <c r="T225" s="1"/>
      <c r="U225" s="1"/>
      <c r="V225" s="1"/>
      <c r="CD225"/>
      <c r="DA225" s="1"/>
    </row>
    <row r="226" spans="19:105" ht="10.5">
      <c r="S226" s="1"/>
      <c r="T226" s="1"/>
      <c r="U226" s="1"/>
      <c r="V226" s="1"/>
      <c r="CD226"/>
      <c r="DA226" s="1"/>
    </row>
    <row r="227" spans="19:105" ht="10.5">
      <c r="S227" s="1"/>
      <c r="T227" s="1"/>
      <c r="U227" s="1"/>
      <c r="V227" s="1"/>
      <c r="CD227"/>
      <c r="DA227" s="1"/>
    </row>
    <row r="228" spans="19:105" ht="10.5">
      <c r="S228" s="1"/>
      <c r="T228" s="1"/>
      <c r="U228" s="1"/>
      <c r="V228" s="1"/>
      <c r="CD228"/>
      <c r="DA228" s="1"/>
    </row>
    <row r="229" spans="19:105" ht="10.5">
      <c r="S229" s="1"/>
      <c r="T229" s="1"/>
      <c r="U229" s="1"/>
      <c r="V229" s="1"/>
      <c r="CD229"/>
      <c r="DA229" s="1"/>
    </row>
    <row r="230" spans="19:105" ht="10.5">
      <c r="S230" s="1"/>
      <c r="T230" s="1"/>
      <c r="U230" s="1"/>
      <c r="V230" s="1"/>
      <c r="CD230"/>
      <c r="DA230" s="1"/>
    </row>
    <row r="231" spans="19:105" ht="10.5">
      <c r="S231" s="1"/>
      <c r="T231" s="1"/>
      <c r="U231" s="1"/>
      <c r="V231" s="1"/>
      <c r="CD231"/>
      <c r="DA231" s="1"/>
    </row>
    <row r="232" spans="19:105" ht="10.5">
      <c r="S232" s="1"/>
      <c r="T232" s="1"/>
      <c r="U232" s="1"/>
      <c r="V232" s="1"/>
      <c r="CD232"/>
      <c r="DA232" s="1"/>
    </row>
    <row r="233" spans="19:105" ht="10.5">
      <c r="S233" s="1"/>
      <c r="T233" s="1"/>
      <c r="U233" s="1"/>
      <c r="V233" s="1"/>
      <c r="CD233"/>
      <c r="DA233" s="1"/>
    </row>
    <row r="234" spans="19:105" ht="10.5">
      <c r="S234" s="1"/>
      <c r="T234" s="1"/>
      <c r="U234" s="1"/>
      <c r="V234" s="1"/>
      <c r="CD234"/>
      <c r="DA234" s="1"/>
    </row>
    <row r="235" spans="19:105" ht="10.5">
      <c r="S235" s="1"/>
      <c r="T235" s="1"/>
      <c r="U235" s="1"/>
      <c r="V235" s="1"/>
      <c r="CD235"/>
      <c r="DA235" s="1"/>
    </row>
    <row r="236" spans="19:105" ht="10.5">
      <c r="S236" s="1"/>
      <c r="T236" s="1"/>
      <c r="U236" s="1"/>
      <c r="V236" s="1"/>
      <c r="CD236"/>
      <c r="DA236" s="1"/>
    </row>
    <row r="237" spans="19:105" ht="10.5">
      <c r="S237" s="1"/>
      <c r="T237" s="1"/>
      <c r="U237" s="1"/>
      <c r="V237" s="1"/>
      <c r="CD237"/>
      <c r="DA237" s="1"/>
    </row>
    <row r="238" spans="19:105" ht="10.5">
      <c r="S238" s="1"/>
      <c r="T238" s="1"/>
      <c r="U238" s="1"/>
      <c r="V238" s="1"/>
      <c r="CD238"/>
      <c r="DA238" s="1"/>
    </row>
    <row r="239" spans="19:105" ht="10.5">
      <c r="S239" s="1"/>
      <c r="T239" s="1"/>
      <c r="U239" s="1"/>
      <c r="V239" s="1"/>
      <c r="CD239"/>
      <c r="DA239" s="1"/>
    </row>
    <row r="240" spans="19:105" ht="10.5">
      <c r="S240" s="1"/>
      <c r="T240" s="1"/>
      <c r="U240" s="1"/>
      <c r="V240" s="1"/>
      <c r="CD240"/>
      <c r="DA240" s="1"/>
    </row>
    <row r="241" spans="19:105" ht="10.5">
      <c r="S241" s="1"/>
      <c r="T241" s="1"/>
      <c r="U241" s="1"/>
      <c r="V241" s="1"/>
      <c r="CD241"/>
      <c r="DA241" s="1"/>
    </row>
    <row r="242" spans="19:105" ht="10.5">
      <c r="S242" s="1"/>
      <c r="T242" s="1"/>
      <c r="U242" s="1"/>
      <c r="V242" s="1"/>
      <c r="CD242"/>
      <c r="DA242" s="1"/>
    </row>
    <row r="243" spans="19:105" ht="10.5">
      <c r="S243" s="1"/>
      <c r="T243" s="1"/>
      <c r="U243" s="1"/>
      <c r="V243" s="1"/>
      <c r="CD243"/>
      <c r="DA243" s="1"/>
    </row>
    <row r="244" spans="19:105" ht="10.5">
      <c r="S244" s="1"/>
      <c r="T244" s="1"/>
      <c r="U244" s="1"/>
      <c r="V244" s="1"/>
      <c r="CD244"/>
      <c r="DA244" s="1"/>
    </row>
    <row r="245" spans="19:105" ht="10.5">
      <c r="S245" s="1"/>
      <c r="T245" s="1"/>
      <c r="U245" s="1"/>
      <c r="V245" s="1"/>
      <c r="CD245"/>
      <c r="DA245" s="1"/>
    </row>
    <row r="246" spans="19:105" ht="10.5">
      <c r="S246" s="1"/>
      <c r="T246" s="1"/>
      <c r="U246" s="1"/>
      <c r="V246" s="1"/>
      <c r="CD246"/>
      <c r="DA246" s="1"/>
    </row>
    <row r="247" spans="19:105" ht="10.5">
      <c r="S247" s="1"/>
      <c r="T247" s="1"/>
      <c r="U247" s="1"/>
      <c r="V247" s="1"/>
      <c r="CD247"/>
      <c r="DA247" s="1"/>
    </row>
    <row r="248" spans="19:105" ht="10.5">
      <c r="S248" s="1"/>
      <c r="T248" s="1"/>
      <c r="U248" s="1"/>
      <c r="V248" s="1"/>
      <c r="CD248"/>
      <c r="DA248" s="1"/>
    </row>
    <row r="249" spans="19:105" ht="10.5">
      <c r="S249" s="1"/>
      <c r="T249" s="1"/>
      <c r="U249" s="1"/>
      <c r="V249" s="1"/>
      <c r="CD249"/>
      <c r="DA249" s="1"/>
    </row>
    <row r="250" spans="19:105" ht="10.5">
      <c r="S250" s="1"/>
      <c r="T250" s="1"/>
      <c r="U250" s="1"/>
      <c r="V250" s="1"/>
      <c r="CD250"/>
      <c r="DA250" s="1"/>
    </row>
    <row r="251" spans="19:105" ht="10.5">
      <c r="S251" s="1"/>
      <c r="T251" s="1"/>
      <c r="U251" s="1"/>
      <c r="V251" s="1"/>
      <c r="CD251"/>
      <c r="DA251" s="1"/>
    </row>
    <row r="252" spans="19:105" ht="10.5">
      <c r="S252" s="1"/>
      <c r="T252" s="1"/>
      <c r="U252" s="1"/>
      <c r="V252" s="1"/>
      <c r="CD252"/>
      <c r="DA252" s="1"/>
    </row>
    <row r="253" spans="19:105" ht="10.5">
      <c r="S253" s="1"/>
      <c r="T253" s="1"/>
      <c r="U253" s="1"/>
      <c r="V253" s="1"/>
      <c r="CD253"/>
      <c r="DA253" s="1"/>
    </row>
    <row r="254" spans="19:105" ht="10.5">
      <c r="S254" s="1"/>
      <c r="T254" s="1"/>
      <c r="U254" s="1"/>
      <c r="V254" s="1"/>
      <c r="CD254"/>
      <c r="DA254" s="1"/>
    </row>
    <row r="255" spans="19:105" ht="10.5">
      <c r="S255" s="1"/>
      <c r="T255" s="1"/>
      <c r="U255" s="1"/>
      <c r="V255" s="1"/>
      <c r="CD255"/>
      <c r="DA255" s="1"/>
    </row>
    <row r="256" spans="19:105" ht="10.5">
      <c r="S256" s="1"/>
      <c r="T256" s="1"/>
      <c r="U256" s="1"/>
      <c r="V256" s="1"/>
      <c r="CD256"/>
      <c r="DA256" s="1"/>
    </row>
    <row r="257" spans="19:105" ht="10.5">
      <c r="S257" s="1"/>
      <c r="T257" s="1"/>
      <c r="U257" s="1"/>
      <c r="V257" s="1"/>
      <c r="CD257"/>
      <c r="DA257" s="1"/>
    </row>
    <row r="258" spans="19:105" ht="10.5">
      <c r="S258" s="1"/>
      <c r="T258" s="1"/>
      <c r="U258" s="1"/>
      <c r="V258" s="1"/>
      <c r="CD258"/>
      <c r="DA258" s="1"/>
    </row>
    <row r="259" spans="19:105" ht="10.5">
      <c r="S259" s="1"/>
      <c r="T259" s="1"/>
      <c r="U259" s="1"/>
      <c r="V259" s="1"/>
      <c r="CD259"/>
      <c r="DA259" s="1"/>
    </row>
    <row r="260" spans="19:105" ht="10.5">
      <c r="S260" s="1"/>
      <c r="T260" s="1"/>
      <c r="U260" s="1"/>
      <c r="V260" s="1"/>
      <c r="CD260"/>
      <c r="DA260" s="1"/>
    </row>
    <row r="261" spans="19:105" ht="10.5">
      <c r="S261" s="1"/>
      <c r="T261" s="1"/>
      <c r="U261" s="1"/>
      <c r="V261" s="1"/>
      <c r="CD261"/>
      <c r="DA261" s="1"/>
    </row>
    <row r="262" spans="19:105" ht="10.5">
      <c r="S262" s="1"/>
      <c r="T262" s="1"/>
      <c r="U262" s="1"/>
      <c r="V262" s="1"/>
      <c r="CD262"/>
      <c r="DA262" s="1"/>
    </row>
  </sheetData>
  <mergeCells count="30">
    <mergeCell ref="A54:B54"/>
    <mergeCell ref="A106:B106"/>
    <mergeCell ref="A99:A104"/>
    <mergeCell ref="A105:B105"/>
    <mergeCell ref="A61:A69"/>
    <mergeCell ref="A70:A80"/>
    <mergeCell ref="A81:A92"/>
    <mergeCell ref="A93:A98"/>
    <mergeCell ref="A57:B57"/>
    <mergeCell ref="A58:B58"/>
    <mergeCell ref="A5:B5"/>
    <mergeCell ref="A6:B6"/>
    <mergeCell ref="A7:B7"/>
    <mergeCell ref="C7:F7"/>
    <mergeCell ref="G7:J7"/>
    <mergeCell ref="K7:N7"/>
    <mergeCell ref="O7:R7"/>
    <mergeCell ref="A8:B8"/>
    <mergeCell ref="A47:A52"/>
    <mergeCell ref="A53:B53"/>
    <mergeCell ref="A9:A17"/>
    <mergeCell ref="A18:A28"/>
    <mergeCell ref="A29:A40"/>
    <mergeCell ref="A41:A46"/>
    <mergeCell ref="G59:J59"/>
    <mergeCell ref="K59:N59"/>
    <mergeCell ref="O59:R59"/>
    <mergeCell ref="A60:B60"/>
    <mergeCell ref="A59:B59"/>
    <mergeCell ref="C59:F59"/>
  </mergeCells>
  <printOptions/>
  <pageMargins left="0.75" right="0.75" top="1" bottom="1" header="0.512" footer="0.512"/>
  <pageSetup fitToHeight="4" horizontalDpi="600" verticalDpi="600" orientation="landscape" paperSize="9" scale="81" r:id="rId1"/>
  <rowBreaks count="1" manualBreakCount="1">
    <brk id="55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愛知県</cp:lastModifiedBy>
  <cp:lastPrinted>2007-06-20T00:08:56Z</cp:lastPrinted>
  <dcterms:created xsi:type="dcterms:W3CDTF">1998-11-14T07:31:48Z</dcterms:created>
  <dcterms:modified xsi:type="dcterms:W3CDTF">2011-09-27T01:24:39Z</dcterms:modified>
  <cp:category/>
  <cp:version/>
  <cp:contentType/>
  <cp:contentStatus/>
</cp:coreProperties>
</file>