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tabRatio="676" activeTab="0"/>
  </bookViews>
  <sheets>
    <sheet name="知多市" sheetId="1" r:id="rId1"/>
  </sheets>
  <definedNames>
    <definedName name="_xlnm.Print_Area" localSheetId="0">'知多市'!$A$1:$W$109</definedName>
    <definedName name="_xlnm.Print_Titles" localSheetId="0">'知多市'!$B:$B,'知多市'!$1:$3</definedName>
  </definedNames>
  <calcPr fullCalcOnLoad="1"/>
</workbook>
</file>

<file path=xl/sharedStrings.xml><?xml version="1.0" encoding="utf-8"?>
<sst xmlns="http://schemas.openxmlformats.org/spreadsheetml/2006/main" count="680" uniqueCount="77">
  <si>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</si>
  <si>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</si>
  <si>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</si>
  <si>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</si>
  <si>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</si>
  <si>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</si>
  <si>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</si>
  <si>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</si>
  <si>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</si>
  <si>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</si>
  <si>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</si>
  <si>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</si>
  <si>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</si>
  <si>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</si>
  <si>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</si>
  <si>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</si>
  <si>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</si>
  <si>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</si>
  <si>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</si>
  <si>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</si>
  <si>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</si>
  <si>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</si>
  <si>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</si>
  <si>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</si>
  <si>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</si>
  <si>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</si>
  <si>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</si>
  <si>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</si>
  <si>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</si>
  <si>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</si>
  <si>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</si>
  <si>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</si>
  <si>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</si>
  <si>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</si>
  <si>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</si>
  <si>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</si>
  <si>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</si>
  <si>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</si>
  <si>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</si>
  <si>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</si>
  <si>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</si>
  <si>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</si>
  <si>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</si>
  <si>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</si>
  <si>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</si>
  <si>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</si>
  <si>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</si>
  <si>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－</t>
  </si>
  <si>
    <t>年平均値</t>
  </si>
  <si>
    <t>・＊は検出下限値以上定量下限値未満の値</t>
  </si>
  <si>
    <t>・ＮＤは検出下限値未満の値</t>
  </si>
  <si>
    <t>ND</t>
  </si>
  <si>
    <t>知多市</t>
  </si>
  <si>
    <t>八幡東測定局（新田小学校屋上　知多市八幡字鍋山６５）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</si>
  <si>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</si>
  <si>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</si>
  <si>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*</t>
  </si>
  <si>
    <t>1,2,3,7,8,9-HxCDD</t>
  </si>
  <si>
    <t>－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</si>
  <si>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</si>
  <si>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</si>
  <si>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</si>
  <si>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</si>
  <si>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</si>
  <si>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</si>
  <si>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</si>
  <si>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</si>
  <si>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</si>
  <si>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</si>
  <si>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</si>
  <si>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</si>
  <si>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</si>
  <si>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</si>
  <si>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全毒性等量(小計）</t>
  </si>
  <si>
    <t>大興寺測定局（旭東児童遊園地内　知多市大興寺字里２９７－２）</t>
  </si>
  <si>
    <r>
      <t>N</t>
    </r>
    <r>
      <rPr>
        <sz val="8"/>
        <rFont val="ＭＳ Ｐゴシック"/>
        <family val="3"/>
      </rPr>
      <t>D</t>
    </r>
  </si>
  <si>
    <t>2008（平成20）年度ダイオキシン類大気環境調査結果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</si>
</sst>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21" applyFill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2" xfId="21" applyFont="1" applyFill="1" applyBorder="1" applyAlignment="1" applyProtection="1">
      <alignment/>
      <protection/>
    </xf>
    <xf numFmtId="0" fontId="0" fillId="0" borderId="3" xfId="2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4" xfId="21" applyFont="1" applyFill="1" applyBorder="1" applyAlignment="1" applyProtection="1">
      <alignment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Continuous" wrapText="1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 applyProtection="1">
      <alignment horizontal="left"/>
      <protection/>
    </xf>
    <xf numFmtId="0" fontId="6" fillId="0" borderId="8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11" xfId="21" applyFont="1" applyFill="1" applyBorder="1" applyAlignment="1" applyProtection="1">
      <alignment horizontal="left"/>
      <protection/>
    </xf>
    <xf numFmtId="0" fontId="0" fillId="0" borderId="0" xfId="21" applyFont="1" applyFill="1" applyBorder="1">
      <alignment/>
      <protection/>
    </xf>
    <xf numFmtId="0" fontId="0" fillId="0" borderId="12" xfId="21" applyFont="1" applyFill="1" applyBorder="1" applyAlignment="1" applyProtection="1">
      <alignment/>
      <protection locked="0"/>
    </xf>
    <xf numFmtId="0" fontId="0" fillId="0" borderId="13" xfId="21" applyFont="1" applyFill="1" applyBorder="1" applyAlignment="1" applyProtection="1">
      <alignment/>
      <protection locked="0"/>
    </xf>
    <xf numFmtId="0" fontId="0" fillId="0" borderId="14" xfId="21" applyFont="1" applyFill="1" applyBorder="1" applyAlignment="1">
      <alignment horizontal="centerContinuous" wrapText="1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"/>
      <protection/>
    </xf>
    <xf numFmtId="0" fontId="0" fillId="0" borderId="17" xfId="21" applyFont="1" applyFill="1" applyBorder="1" applyAlignment="1">
      <alignment horizontal="center"/>
      <protection/>
    </xf>
    <xf numFmtId="0" fontId="0" fillId="0" borderId="18" xfId="21" applyFont="1" applyFill="1" applyBorder="1" applyAlignment="1">
      <alignment horizontal="center"/>
      <protection/>
    </xf>
    <xf numFmtId="0" fontId="0" fillId="0" borderId="19" xfId="21" applyFill="1" applyBorder="1">
      <alignment/>
      <protection/>
    </xf>
    <xf numFmtId="0" fontId="8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0" xfId="21" applyFont="1" applyFill="1">
      <alignment/>
      <protection/>
    </xf>
    <xf numFmtId="0" fontId="0" fillId="0" borderId="2" xfId="21" applyFill="1" applyBorder="1" applyAlignment="1">
      <alignment horizontal="center"/>
      <protection/>
    </xf>
    <xf numFmtId="0" fontId="0" fillId="0" borderId="4" xfId="21" applyFill="1" applyBorder="1" applyAlignment="1">
      <alignment horizontal="center"/>
      <protection/>
    </xf>
    <xf numFmtId="0" fontId="0" fillId="0" borderId="20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 wrapText="1"/>
      <protection/>
    </xf>
    <xf numFmtId="0" fontId="0" fillId="0" borderId="22" xfId="21" applyFill="1" applyBorder="1" applyAlignment="1" quotePrefix="1">
      <alignment horizontal="left"/>
      <protection/>
    </xf>
    <xf numFmtId="0" fontId="0" fillId="0" borderId="15" xfId="21" applyNumberFormat="1" applyFill="1" applyBorder="1" applyProtection="1">
      <alignment/>
      <protection locked="0"/>
    </xf>
    <xf numFmtId="0" fontId="0" fillId="0" borderId="10" xfId="21" applyFill="1" applyBorder="1" applyAlignment="1" quotePrefix="1">
      <alignment horizontal="left"/>
      <protection/>
    </xf>
    <xf numFmtId="0" fontId="0" fillId="0" borderId="23" xfId="21" applyNumberFormat="1" applyFill="1" applyBorder="1" applyProtection="1">
      <alignment/>
      <protection locked="0"/>
    </xf>
    <xf numFmtId="0" fontId="0" fillId="0" borderId="24" xfId="21" applyNumberFormat="1" applyFill="1" applyBorder="1" applyProtection="1">
      <alignment/>
      <protection locked="0"/>
    </xf>
    <xf numFmtId="0" fontId="0" fillId="0" borderId="10" xfId="21" applyFont="1" applyFill="1" applyBorder="1" applyAlignment="1" quotePrefix="1">
      <alignment horizontal="left"/>
      <protection/>
    </xf>
    <xf numFmtId="0" fontId="0" fillId="0" borderId="24" xfId="21" applyNumberFormat="1" applyFont="1" applyFill="1" applyBorder="1" applyProtection="1">
      <alignment/>
      <protection locked="0"/>
    </xf>
    <xf numFmtId="0" fontId="0" fillId="0" borderId="7" xfId="21" applyFont="1" applyFill="1" applyBorder="1" applyAlignment="1" quotePrefix="1">
      <alignment horizontal="left"/>
      <protection/>
    </xf>
    <xf numFmtId="0" fontId="0" fillId="0" borderId="5" xfId="21" applyNumberFormat="1" applyFill="1" applyBorder="1" applyProtection="1">
      <alignment/>
      <protection locked="0"/>
    </xf>
    <xf numFmtId="0" fontId="0" fillId="0" borderId="25" xfId="21" applyFont="1" applyFill="1" applyBorder="1">
      <alignment/>
      <protection/>
    </xf>
    <xf numFmtId="0" fontId="0" fillId="0" borderId="10" xfId="21" applyFill="1" applyBorder="1">
      <alignment/>
      <protection/>
    </xf>
    <xf numFmtId="177" fontId="0" fillId="0" borderId="23" xfId="21" applyNumberFormat="1" applyFill="1" applyBorder="1" applyProtection="1">
      <alignment/>
      <protection locked="0"/>
    </xf>
    <xf numFmtId="177" fontId="0" fillId="0" borderId="26" xfId="21" applyNumberFormat="1" applyFill="1" applyBorder="1" applyProtection="1">
      <alignment/>
      <protection locked="0"/>
    </xf>
    <xf numFmtId="0" fontId="0" fillId="0" borderId="7" xfId="21" applyFill="1" applyBorder="1">
      <alignment/>
      <protection/>
    </xf>
    <xf numFmtId="0" fontId="0" fillId="0" borderId="10" xfId="21" applyFont="1" applyFill="1" applyBorder="1">
      <alignment/>
      <protection/>
    </xf>
    <xf numFmtId="0" fontId="0" fillId="0" borderId="22" xfId="21" applyFont="1" applyFill="1" applyBorder="1">
      <alignment/>
      <protection/>
    </xf>
    <xf numFmtId="0" fontId="0" fillId="0" borderId="27" xfId="21" applyNumberFormat="1" applyFill="1" applyBorder="1" applyProtection="1">
      <alignment/>
      <protection locked="0"/>
    </xf>
    <xf numFmtId="0" fontId="0" fillId="0" borderId="25" xfId="21" applyFont="1" applyFill="1" applyBorder="1" applyAlignment="1">
      <alignment horizontal="left"/>
      <protection/>
    </xf>
    <xf numFmtId="0" fontId="0" fillId="0" borderId="10" xfId="21" applyFont="1" applyFill="1" applyBorder="1" applyAlignment="1">
      <alignment horizontal="left"/>
      <protection/>
    </xf>
    <xf numFmtId="0" fontId="0" fillId="0" borderId="0" xfId="21" applyFill="1" applyBorder="1" applyAlignment="1">
      <alignment horizontal="center"/>
      <protection/>
    </xf>
    <xf numFmtId="177" fontId="0" fillId="0" borderId="28" xfId="21" applyNumberFormat="1" applyFill="1" applyBorder="1" applyProtection="1">
      <alignment/>
      <protection locked="0"/>
    </xf>
    <xf numFmtId="0" fontId="0" fillId="0" borderId="23" xfId="21" applyFill="1" applyBorder="1" applyProtection="1">
      <alignment/>
      <protection locked="0"/>
    </xf>
    <xf numFmtId="0" fontId="0" fillId="0" borderId="23" xfId="21" applyFont="1" applyFill="1" applyBorder="1" applyProtection="1">
      <alignment/>
      <protection locked="0"/>
    </xf>
    <xf numFmtId="177" fontId="0" fillId="0" borderId="29" xfId="21" applyNumberFormat="1" applyFont="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177" fontId="0" fillId="0" borderId="30" xfId="21" applyNumberFormat="1" applyFill="1" applyBorder="1" applyProtection="1">
      <alignment/>
      <protection locked="0"/>
    </xf>
    <xf numFmtId="0" fontId="0" fillId="0" borderId="31" xfId="21" applyFill="1" applyBorder="1" applyProtection="1">
      <alignment/>
      <protection locked="0"/>
    </xf>
    <xf numFmtId="177" fontId="0" fillId="0" borderId="8" xfId="21" applyNumberFormat="1" applyFill="1" applyBorder="1" applyProtection="1">
      <alignment/>
      <protection locked="0"/>
    </xf>
    <xf numFmtId="2" fontId="0" fillId="0" borderId="20" xfId="21" applyNumberFormat="1" applyFill="1" applyBorder="1" applyProtection="1">
      <alignment/>
      <protection locked="0"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29" xfId="21" applyNumberFormat="1" applyFont="1" applyFill="1" applyBorder="1" applyAlignment="1" applyProtection="1">
      <alignment horizontal="center"/>
      <protection/>
    </xf>
    <xf numFmtId="0" fontId="0" fillId="0" borderId="32" xfId="21" applyNumberFormat="1" applyFont="1" applyFill="1" applyBorder="1" applyAlignment="1" applyProtection="1">
      <alignment horizontal="center"/>
      <protection/>
    </xf>
    <xf numFmtId="0" fontId="0" fillId="0" borderId="33" xfId="21" applyNumberFormat="1" applyFont="1" applyFill="1" applyBorder="1" applyAlignment="1" applyProtection="1">
      <alignment horizontal="center"/>
      <protection/>
    </xf>
    <xf numFmtId="0" fontId="0" fillId="0" borderId="15" xfId="21" applyNumberFormat="1" applyFont="1" applyFill="1" applyBorder="1" applyAlignment="1" applyProtection="1">
      <alignment horizontal="center"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4" xfId="21" applyNumberFormat="1" applyFont="1" applyFill="1" applyBorder="1" applyAlignment="1" applyProtection="1">
      <alignment horizontal="center"/>
      <protection/>
    </xf>
    <xf numFmtId="0" fontId="0" fillId="0" borderId="35" xfId="21" applyNumberFormat="1" applyFont="1" applyFill="1" applyBorder="1" applyAlignment="1" applyProtection="1">
      <alignment horizontal="center"/>
      <protection/>
    </xf>
    <xf numFmtId="0" fontId="0" fillId="0" borderId="36" xfId="21" applyNumberFormat="1" applyFont="1" applyFill="1" applyBorder="1" applyAlignment="1" applyProtection="1">
      <alignment horizontal="center"/>
      <protection/>
    </xf>
    <xf numFmtId="0" fontId="0" fillId="0" borderId="37" xfId="21" applyNumberFormat="1" applyFont="1" applyFill="1" applyBorder="1" applyAlignment="1" applyProtection="1">
      <alignment horizontal="center"/>
      <protection/>
    </xf>
    <xf numFmtId="0" fontId="0" fillId="0" borderId="38" xfId="21" applyNumberFormat="1" applyFont="1" applyFill="1" applyBorder="1" applyAlignment="1" applyProtection="1">
      <alignment horizontal="center"/>
      <protection/>
    </xf>
    <xf numFmtId="0" fontId="0" fillId="0" borderId="5" xfId="21" applyNumberFormat="1" applyFont="1" applyFill="1" applyBorder="1" applyAlignment="1" applyProtection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39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17" xfId="21" applyNumberFormat="1" applyFill="1" applyBorder="1" applyAlignment="1">
      <alignment horizontal="center"/>
      <protection/>
    </xf>
    <xf numFmtId="0" fontId="0" fillId="0" borderId="15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0" xfId="21" applyNumberFormat="1" applyFont="1" applyFill="1" applyBorder="1" applyAlignment="1">
      <alignment horizontal="center"/>
      <protection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Fill="1" applyBorder="1">
      <alignment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28" xfId="21" applyNumberFormat="1" applyFill="1" applyBorder="1" applyProtection="1">
      <alignment/>
      <protection locked="0"/>
    </xf>
    <xf numFmtId="2" fontId="0" fillId="0" borderId="17" xfId="21" applyNumberFormat="1" applyFill="1" applyBorder="1" applyProtection="1">
      <alignment/>
      <protection locked="0"/>
    </xf>
    <xf numFmtId="177" fontId="0" fillId="0" borderId="15" xfId="21" applyNumberFormat="1" applyFill="1" applyBorder="1" applyProtection="1">
      <alignment/>
      <protection locked="0"/>
    </xf>
    <xf numFmtId="0" fontId="0" fillId="0" borderId="47" xfId="21" applyNumberFormat="1" applyFill="1" applyBorder="1" applyProtection="1">
      <alignment/>
      <protection locked="0"/>
    </xf>
    <xf numFmtId="0" fontId="0" fillId="0" borderId="26" xfId="21" applyNumberFormat="1" applyFill="1" applyBorder="1" applyProtection="1">
      <alignment/>
      <protection locked="0"/>
    </xf>
    <xf numFmtId="2" fontId="0" fillId="0" borderId="23" xfId="21" applyNumberFormat="1" applyFill="1" applyBorder="1" applyProtection="1">
      <alignment/>
      <protection locked="0"/>
    </xf>
    <xf numFmtId="177" fontId="0" fillId="0" borderId="24" xfId="21" applyNumberFormat="1" applyFill="1" applyBorder="1" applyProtection="1">
      <alignment/>
      <protection locked="0"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47" xfId="21" applyNumberFormat="1" applyFont="1" applyFill="1" applyBorder="1" applyProtection="1">
      <alignment/>
      <protection locked="0"/>
    </xf>
    <xf numFmtId="0" fontId="0" fillId="0" borderId="29" xfId="21" applyNumberFormat="1" applyFont="1" applyFill="1" applyBorder="1" applyProtection="1">
      <alignment/>
      <protection locked="0"/>
    </xf>
    <xf numFmtId="177" fontId="0" fillId="0" borderId="24" xfId="21" applyNumberFormat="1" applyFont="1" applyFill="1" applyBorder="1" applyProtection="1">
      <alignment/>
      <protection locked="0"/>
    </xf>
    <xf numFmtId="0" fontId="0" fillId="0" borderId="23" xfId="21" applyNumberFormat="1" applyFill="1" applyBorder="1" applyAlignment="1">
      <alignment horizontal="center"/>
      <protection/>
    </xf>
    <xf numFmtId="0" fontId="0" fillId="0" borderId="24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ill="1" applyBorder="1" applyProtection="1">
      <alignment/>
      <protection locked="0"/>
    </xf>
    <xf numFmtId="0" fontId="0" fillId="0" borderId="5" xfId="21" applyNumberFormat="1" applyFont="1" applyFill="1" applyBorder="1" applyProtection="1">
      <alignment/>
      <protection locked="0"/>
    </xf>
    <xf numFmtId="0" fontId="0" fillId="0" borderId="8" xfId="21" applyNumberFormat="1" applyFill="1" applyBorder="1" applyProtection="1">
      <alignment/>
      <protection locked="0"/>
    </xf>
    <xf numFmtId="177" fontId="0" fillId="0" borderId="5" xfId="21" applyNumberFormat="1" applyFill="1" applyBorder="1" applyProtection="1">
      <alignment/>
      <protection locked="0"/>
    </xf>
    <xf numFmtId="0" fontId="0" fillId="0" borderId="20" xfId="21" applyNumberFormat="1" applyFill="1" applyBorder="1" applyAlignment="1">
      <alignment horizontal="center"/>
      <protection/>
    </xf>
    <xf numFmtId="0" fontId="0" fillId="0" borderId="5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177" fontId="0" fillId="0" borderId="17" xfId="21" applyNumberFormat="1" applyFill="1" applyBorder="1" applyProtection="1">
      <alignment/>
      <protection locked="0"/>
    </xf>
    <xf numFmtId="185" fontId="0" fillId="0" borderId="24" xfId="21" applyNumberFormat="1" applyFill="1" applyBorder="1" applyProtection="1">
      <alignment/>
      <protection locked="0"/>
    </xf>
    <xf numFmtId="185" fontId="0" fillId="0" borderId="26" xfId="21" applyNumberFormat="1" applyFill="1" applyBorder="1" applyProtection="1">
      <alignment/>
      <protection locked="0"/>
    </xf>
    <xf numFmtId="176" fontId="0" fillId="0" borderId="23" xfId="21" applyNumberFormat="1" applyFill="1" applyBorder="1" applyProtection="1">
      <alignment/>
      <protection locked="0"/>
    </xf>
    <xf numFmtId="177" fontId="0" fillId="0" borderId="20" xfId="21" applyNumberFormat="1" applyFill="1" applyBorder="1" applyProtection="1">
      <alignment/>
      <protection locked="0"/>
    </xf>
    <xf numFmtId="185" fontId="0" fillId="0" borderId="5" xfId="21" applyNumberFormat="1" applyFill="1" applyBorder="1" applyProtection="1">
      <alignment/>
      <protection locked="0"/>
    </xf>
    <xf numFmtId="185" fontId="0" fillId="0" borderId="8" xfId="21" applyNumberFormat="1" applyFill="1" applyBorder="1" applyProtection="1">
      <alignment/>
      <protection locked="0"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7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30" xfId="21" applyNumberFormat="1" applyFill="1" applyBorder="1" applyProtection="1">
      <alignment/>
      <protection locked="0"/>
    </xf>
    <xf numFmtId="2" fontId="0" fillId="0" borderId="31" xfId="21" applyNumberFormat="1" applyFill="1" applyBorder="1" applyProtection="1">
      <alignment/>
      <protection locked="0"/>
    </xf>
    <xf numFmtId="185" fontId="0" fillId="0" borderId="27" xfId="21" applyNumberFormat="1" applyFill="1" applyBorder="1" applyProtection="1">
      <alignment/>
      <protection locked="0"/>
    </xf>
    <xf numFmtId="185" fontId="0" fillId="0" borderId="30" xfId="21" applyNumberFormat="1" applyFill="1" applyBorder="1" applyProtection="1">
      <alignment/>
      <protection locked="0"/>
    </xf>
    <xf numFmtId="177" fontId="0" fillId="0" borderId="27" xfId="21" applyNumberFormat="1" applyFill="1" applyBorder="1" applyProtection="1">
      <alignment/>
      <protection locked="0"/>
    </xf>
    <xf numFmtId="177" fontId="0" fillId="0" borderId="31" xfId="21" applyNumberFormat="1" applyFill="1" applyBorder="1" applyProtection="1">
      <alignment/>
      <protection locked="0"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43" xfId="21" applyNumberFormat="1" applyFill="1" applyBorder="1" applyAlignment="1">
      <alignment horizontal="center"/>
      <protection/>
    </xf>
    <xf numFmtId="0" fontId="0" fillId="0" borderId="41" xfId="21" applyNumberFormat="1" applyFill="1" applyBorder="1" applyAlignment="1">
      <alignment horizontal="center"/>
      <protection/>
    </xf>
    <xf numFmtId="0" fontId="0" fillId="0" borderId="44" xfId="21" applyNumberFormat="1" applyFill="1" applyBorder="1" applyAlignment="1">
      <alignment horizontal="center"/>
      <protection/>
    </xf>
    <xf numFmtId="0" fontId="0" fillId="0" borderId="46" xfId="21" applyNumberFormat="1" applyFont="1" applyFill="1" applyBorder="1" applyProtection="1">
      <alignment/>
      <protection locked="0"/>
    </xf>
    <xf numFmtId="0" fontId="0" fillId="0" borderId="17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54" xfId="21" applyNumberFormat="1" applyFill="1" applyBorder="1" applyProtection="1">
      <alignment/>
      <protection locked="0"/>
    </xf>
    <xf numFmtId="2" fontId="0" fillId="0" borderId="54" xfId="21" applyNumberFormat="1" applyFill="1" applyBorder="1" applyProtection="1">
      <alignment/>
      <protection locked="0"/>
    </xf>
    <xf numFmtId="0" fontId="0" fillId="0" borderId="47" xfId="21" applyNumberFormat="1" applyFont="1" applyFill="1" applyBorder="1" applyProtection="1">
      <alignment/>
      <protection/>
    </xf>
    <xf numFmtId="2" fontId="0" fillId="0" borderId="23" xfId="21" applyNumberFormat="1" applyFill="1" applyBorder="1" applyProtection="1">
      <alignment/>
      <protection/>
    </xf>
    <xf numFmtId="0" fontId="0" fillId="0" borderId="54" xfId="21" applyNumberFormat="1" applyFill="1" applyBorder="1" applyProtection="1">
      <alignment/>
      <protection/>
    </xf>
    <xf numFmtId="0" fontId="0" fillId="0" borderId="23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34" xfId="21" applyNumberFormat="1" applyFont="1" applyFill="1" applyBorder="1" applyAlignment="1">
      <alignment horizontal="center"/>
      <protection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59" xfId="21" applyNumberFormat="1" applyFont="1" applyFill="1" applyBorder="1" applyProtection="1">
      <alignment/>
      <protection/>
    </xf>
    <xf numFmtId="177" fontId="0" fillId="0" borderId="60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0" fontId="0" fillId="0" borderId="61" xfId="21" applyNumberFormat="1" applyFont="1" applyFill="1" applyBorder="1" applyAlignment="1">
      <alignment horizontal="center"/>
      <protection/>
    </xf>
    <xf numFmtId="0" fontId="0" fillId="0" borderId="37" xfId="21" applyNumberFormat="1" applyFon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49" xfId="21" applyNumberFormat="1" applyFill="1" applyBorder="1" applyProtection="1">
      <alignment/>
      <protection/>
    </xf>
    <xf numFmtId="0" fontId="0" fillId="0" borderId="20" xfId="21" applyNumberFormat="1" applyFill="1" applyBorder="1" applyProtection="1">
      <alignment/>
      <protection/>
    </xf>
    <xf numFmtId="0" fontId="0" fillId="0" borderId="1" xfId="21" applyNumberFormat="1" applyFill="1" applyBorder="1" applyProtection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0" fontId="0" fillId="0" borderId="5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178" fontId="0" fillId="0" borderId="62" xfId="21" applyNumberFormat="1" applyFill="1" applyBorder="1" applyAlignment="1">
      <alignment horizontal="center"/>
      <protection/>
    </xf>
    <xf numFmtId="177" fontId="0" fillId="0" borderId="62" xfId="21" applyNumberFormat="1" applyFill="1" applyBorder="1" applyAlignment="1">
      <alignment horizontal="center"/>
      <protection/>
    </xf>
    <xf numFmtId="180" fontId="0" fillId="0" borderId="51" xfId="21" applyNumberFormat="1" applyFill="1" applyBorder="1" applyAlignment="1">
      <alignment horizontal="center"/>
      <protection/>
    </xf>
    <xf numFmtId="2" fontId="0" fillId="0" borderId="55" xfId="21" applyNumberFormat="1" applyFill="1" applyBorder="1" applyProtection="1">
      <alignment/>
      <protection/>
    </xf>
    <xf numFmtId="176" fontId="0" fillId="0" borderId="20" xfId="21" applyNumberFormat="1" applyFill="1" applyBorder="1" applyProtection="1">
      <alignment/>
      <protection/>
    </xf>
    <xf numFmtId="178" fontId="0" fillId="0" borderId="51" xfId="21" applyNumberForma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center" wrapText="1"/>
      <protection/>
    </xf>
    <xf numFmtId="0" fontId="0" fillId="0" borderId="2" xfId="21" applyFont="1" applyFill="1" applyBorder="1" applyAlignment="1">
      <alignment horizontal="center" wrapText="1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25" xfId="21" applyFont="1" applyFill="1" applyBorder="1" applyAlignment="1">
      <alignment horizontal="center" wrapText="1"/>
      <protection/>
    </xf>
    <xf numFmtId="0" fontId="0" fillId="0" borderId="63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25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51" xfId="21" applyFont="1" applyFill="1" applyBorder="1" applyAlignment="1">
      <alignment horizontal="center" vertical="center" textRotation="90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51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51" xfId="21" applyFont="1" applyFill="1" applyBorder="1" applyAlignment="1">
      <alignment horizontal="center" textRotation="90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7"/>
  <sheetViews>
    <sheetView showZeros="0" tabSelected="1" view="pageBreakPreview" zoomScaleSheetLayoutView="100" workbookViewId="0" topLeftCell="A1">
      <selection activeCell="B3" sqref="B3"/>
    </sheetView>
  </sheetViews>
  <sheetFormatPr defaultColWidth="9.33203125" defaultRowHeight="10.5"/>
  <cols>
    <col min="1" max="1" width="5.33203125" style="2" customWidth="1"/>
    <col min="2" max="2" width="23.16015625" style="2" customWidth="1"/>
    <col min="3" max="3" width="7.83203125" style="2" customWidth="1"/>
    <col min="4" max="4" width="3.83203125" style="2" customWidth="1"/>
    <col min="5" max="7" width="7.83203125" style="2" customWidth="1"/>
    <col min="8" max="8" width="3.83203125" style="2" customWidth="1"/>
    <col min="9" max="11" width="7.83203125" style="2" customWidth="1"/>
    <col min="12" max="12" width="3.83203125" style="2" customWidth="1"/>
    <col min="13" max="15" width="7.83203125" style="2" customWidth="1"/>
    <col min="16" max="16" width="3.83203125" style="2" customWidth="1"/>
    <col min="17" max="18" width="7.83203125" style="2" customWidth="1"/>
    <col min="19" max="22" width="10.83203125" style="30" customWidth="1"/>
    <col min="23" max="23" width="12.16015625" style="2" bestFit="1" customWidth="1"/>
    <col min="24" max="24" width="3.83203125" style="2" customWidth="1"/>
    <col min="25" max="27" width="7.83203125" style="2" customWidth="1"/>
    <col min="28" max="28" width="3.83203125" style="2" customWidth="1"/>
    <col min="29" max="31" width="7.83203125" style="2" customWidth="1"/>
    <col min="32" max="32" width="3.83203125" style="2" customWidth="1"/>
    <col min="33" max="35" width="7.83203125" style="2" customWidth="1"/>
    <col min="36" max="36" width="3.83203125" style="2" customWidth="1"/>
    <col min="37" max="39" width="7.83203125" style="2" customWidth="1"/>
    <col min="40" max="40" width="3.83203125" style="2" customWidth="1"/>
    <col min="41" max="43" width="7.83203125" style="2" customWidth="1"/>
    <col min="44" max="44" width="3.83203125" style="2" customWidth="1"/>
    <col min="45" max="47" width="7.83203125" style="2" customWidth="1"/>
    <col min="48" max="48" width="3.83203125" style="2" customWidth="1"/>
    <col min="49" max="51" width="7.83203125" style="2" customWidth="1"/>
    <col min="52" max="52" width="3.83203125" style="2" customWidth="1"/>
    <col min="53" max="55" width="7.83203125" style="2" customWidth="1"/>
    <col min="56" max="56" width="3.83203125" style="2" customWidth="1"/>
    <col min="57" max="59" width="7.83203125" style="2" customWidth="1"/>
    <col min="60" max="60" width="3.83203125" style="2" customWidth="1"/>
    <col min="61" max="63" width="7.83203125" style="2" customWidth="1"/>
    <col min="64" max="64" width="3.83203125" style="2" customWidth="1"/>
    <col min="65" max="67" width="7.83203125" style="2" customWidth="1"/>
    <col min="68" max="68" width="3.83203125" style="2" customWidth="1"/>
    <col min="69" max="71" width="7.83203125" style="2" customWidth="1"/>
    <col min="72" max="72" width="3.83203125" style="2" customWidth="1"/>
    <col min="73" max="75" width="7.83203125" style="2" customWidth="1"/>
    <col min="76" max="76" width="3.83203125" style="2" customWidth="1"/>
    <col min="77" max="79" width="7.83203125" style="2" customWidth="1"/>
    <col min="80" max="80" width="3.83203125" style="2" customWidth="1"/>
    <col min="81" max="83" width="7.83203125" style="2" customWidth="1"/>
    <col min="84" max="84" width="3.83203125" style="2" customWidth="1"/>
    <col min="85" max="87" width="7.83203125" style="2" customWidth="1"/>
    <col min="88" max="88" width="3.83203125" style="2" customWidth="1"/>
    <col min="89" max="91" width="7.83203125" style="2" customWidth="1"/>
    <col min="92" max="92" width="3.83203125" style="2" customWidth="1"/>
    <col min="93" max="95" width="7.83203125" style="2" customWidth="1"/>
    <col min="96" max="96" width="3.83203125" style="2" customWidth="1"/>
    <col min="97" max="99" width="7.83203125" style="2" customWidth="1"/>
    <col min="100" max="100" width="3.83203125" style="2" customWidth="1"/>
    <col min="101" max="103" width="7.83203125" style="2" customWidth="1"/>
    <col min="104" max="104" width="3.83203125" style="2" customWidth="1"/>
    <col min="105" max="105" width="7.83203125" style="7" customWidth="1"/>
    <col min="106" max="107" width="7.83203125" style="2" customWidth="1"/>
    <col min="108" max="108" width="3.83203125" style="2" customWidth="1"/>
    <col min="109" max="111" width="7.83203125" style="2" customWidth="1"/>
    <col min="112" max="112" width="3.83203125" style="2" customWidth="1"/>
    <col min="113" max="115" width="7.83203125" style="2" customWidth="1"/>
    <col min="116" max="116" width="3.83203125" style="2" customWidth="1"/>
    <col min="117" max="119" width="7.83203125" style="2" customWidth="1"/>
    <col min="120" max="120" width="3.83203125" style="2" customWidth="1"/>
    <col min="121" max="123" width="7.83203125" style="2" customWidth="1"/>
    <col min="124" max="124" width="3.83203125" style="2" customWidth="1"/>
    <col min="125" max="127" width="7.83203125" style="2" customWidth="1"/>
    <col min="128" max="128" width="3.83203125" style="2" customWidth="1"/>
    <col min="129" max="131" width="7.83203125" style="2" customWidth="1"/>
    <col min="132" max="132" width="3.83203125" style="2" customWidth="1"/>
    <col min="133" max="135" width="7.83203125" style="2" customWidth="1"/>
    <col min="136" max="136" width="3.83203125" style="2" customWidth="1"/>
    <col min="137" max="139" width="7.83203125" style="2" customWidth="1"/>
    <col min="140" max="140" width="3.83203125" style="2" customWidth="1"/>
    <col min="141" max="143" width="7.83203125" style="2" customWidth="1"/>
    <col min="144" max="144" width="3.83203125" style="2" customWidth="1"/>
    <col min="145" max="147" width="7.83203125" style="2" customWidth="1"/>
    <col min="148" max="148" width="3.83203125" style="2" customWidth="1"/>
    <col min="149" max="151" width="7.83203125" style="2" customWidth="1"/>
    <col min="152" max="152" width="3.83203125" style="2" customWidth="1"/>
    <col min="153" max="155" width="7.83203125" style="2" customWidth="1"/>
    <col min="156" max="156" width="3.83203125" style="2" customWidth="1"/>
    <col min="157" max="159" width="7.83203125" style="2" customWidth="1"/>
    <col min="160" max="160" width="3.83203125" style="2" customWidth="1"/>
    <col min="161" max="163" width="7.83203125" style="2" customWidth="1"/>
    <col min="164" max="164" width="3.83203125" style="2" customWidth="1"/>
    <col min="165" max="167" width="7.83203125" style="2" customWidth="1"/>
    <col min="168" max="168" width="3.83203125" style="2" customWidth="1"/>
    <col min="169" max="171" width="7.83203125" style="2" customWidth="1"/>
    <col min="172" max="172" width="3.83203125" style="2" customWidth="1"/>
    <col min="173" max="175" width="7.83203125" style="2" customWidth="1"/>
    <col min="176" max="176" width="3.83203125" style="2" customWidth="1"/>
    <col min="177" max="179" width="7.83203125" style="2" customWidth="1"/>
    <col min="180" max="180" width="3.83203125" style="2" customWidth="1"/>
    <col min="181" max="183" width="7.83203125" style="2" customWidth="1"/>
    <col min="184" max="184" width="3.83203125" style="2" customWidth="1"/>
    <col min="185" max="187" width="7.83203125" style="2" customWidth="1"/>
    <col min="188" max="188" width="3.83203125" style="2" customWidth="1"/>
    <col min="189" max="191" width="7.83203125" style="2" customWidth="1"/>
    <col min="192" max="192" width="3.83203125" style="2" customWidth="1"/>
    <col min="193" max="195" width="7.83203125" style="2" customWidth="1"/>
    <col min="196" max="196" width="3.83203125" style="2" customWidth="1"/>
    <col min="197" max="199" width="7.83203125" style="2" customWidth="1"/>
    <col min="200" max="200" width="3.83203125" style="2" customWidth="1"/>
    <col min="201" max="203" width="7.83203125" style="2" customWidth="1"/>
    <col min="204" max="204" width="3.83203125" style="2" customWidth="1"/>
    <col min="205" max="207" width="7.83203125" style="2" customWidth="1"/>
    <col min="208" max="208" width="3.83203125" style="2" customWidth="1"/>
    <col min="209" max="211" width="7.83203125" style="2" customWidth="1"/>
    <col min="212" max="212" width="3.83203125" style="2" customWidth="1"/>
    <col min="213" max="215" width="7.83203125" style="2" customWidth="1"/>
    <col min="216" max="216" width="3.83203125" style="2" customWidth="1"/>
    <col min="217" max="219" width="7.83203125" style="2" customWidth="1"/>
    <col min="220" max="220" width="3.83203125" style="2" customWidth="1"/>
    <col min="221" max="223" width="7.83203125" style="2" customWidth="1"/>
    <col min="224" max="224" width="3.83203125" style="2" customWidth="1"/>
    <col min="225" max="227" width="7.83203125" style="2" customWidth="1"/>
    <col min="228" max="228" width="3.83203125" style="2" customWidth="1"/>
    <col min="229" max="231" width="7.83203125" style="2" customWidth="1"/>
    <col min="232" max="232" width="3.83203125" style="2" customWidth="1"/>
    <col min="233" max="235" width="7.83203125" style="2" customWidth="1"/>
    <col min="236" max="236" width="3.83203125" style="2" customWidth="1"/>
    <col min="237" max="239" width="7.83203125" style="2" customWidth="1"/>
    <col min="240" max="240" width="3.83203125" style="2" customWidth="1"/>
    <col min="241" max="242" width="7.83203125" style="2" customWidth="1"/>
    <col min="243" max="16384" width="9.33203125" style="2" customWidth="1"/>
  </cols>
  <sheetData>
    <row r="1" ht="17.25">
      <c r="A1" s="29" t="s">
        <v>76</v>
      </c>
    </row>
    <row r="2" spans="1:18" ht="11.25" customHeight="1">
      <c r="A2" s="29"/>
      <c r="R2" s="2" t="s">
        <v>49</v>
      </c>
    </row>
    <row r="3" spans="1:18" ht="11.25" customHeight="1">
      <c r="A3" s="29"/>
      <c r="R3" s="31" t="s">
        <v>50</v>
      </c>
    </row>
    <row r="4" spans="2:3" ht="11.25" thickBot="1">
      <c r="B4" s="20"/>
      <c r="C4" s="31"/>
    </row>
    <row r="5" spans="1:23" ht="10.5">
      <c r="A5" s="189" t="s">
        <v>0</v>
      </c>
      <c r="B5" s="190"/>
      <c r="C5" s="21" t="s">
        <v>52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32"/>
      <c r="T5" s="32"/>
      <c r="U5" s="32"/>
      <c r="V5" s="32"/>
      <c r="W5" s="98"/>
    </row>
    <row r="6" spans="1:23" ht="11.25" thickBot="1">
      <c r="A6" s="191" t="s">
        <v>1</v>
      </c>
      <c r="B6" s="192"/>
      <c r="C6" s="22" t="s">
        <v>53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8"/>
      <c r="R6" s="8"/>
      <c r="S6" s="33"/>
      <c r="T6" s="33"/>
      <c r="U6" s="33"/>
      <c r="V6" s="33"/>
      <c r="W6" s="28"/>
    </row>
    <row r="7" spans="1:23" ht="21" customHeight="1">
      <c r="A7" s="193" t="s">
        <v>2</v>
      </c>
      <c r="B7" s="194"/>
      <c r="C7" s="185" t="s">
        <v>40</v>
      </c>
      <c r="D7" s="186"/>
      <c r="E7" s="186"/>
      <c r="F7" s="187"/>
      <c r="G7" s="188" t="s">
        <v>41</v>
      </c>
      <c r="H7" s="186"/>
      <c r="I7" s="186"/>
      <c r="J7" s="187"/>
      <c r="K7" s="188" t="s">
        <v>42</v>
      </c>
      <c r="L7" s="186"/>
      <c r="M7" s="186"/>
      <c r="N7" s="187"/>
      <c r="O7" s="188" t="s">
        <v>43</v>
      </c>
      <c r="P7" s="186"/>
      <c r="Q7" s="186"/>
      <c r="R7" s="187"/>
      <c r="S7" s="26" t="s">
        <v>40</v>
      </c>
      <c r="T7" s="24" t="s">
        <v>41</v>
      </c>
      <c r="U7" s="24" t="s">
        <v>42</v>
      </c>
      <c r="V7" s="25" t="s">
        <v>43</v>
      </c>
      <c r="W7" s="27" t="s">
        <v>48</v>
      </c>
    </row>
    <row r="8" spans="1:23" ht="24.75" customHeight="1" thickBot="1">
      <c r="A8" s="191" t="s">
        <v>3</v>
      </c>
      <c r="B8" s="195"/>
      <c r="C8" s="23" t="s">
        <v>54</v>
      </c>
      <c r="D8" s="3"/>
      <c r="E8" s="12" t="s">
        <v>4</v>
      </c>
      <c r="F8" s="15" t="s">
        <v>5</v>
      </c>
      <c r="G8" s="16" t="s">
        <v>54</v>
      </c>
      <c r="H8" s="3"/>
      <c r="I8" s="12" t="s">
        <v>4</v>
      </c>
      <c r="J8" s="13" t="s">
        <v>5</v>
      </c>
      <c r="K8" s="11" t="s">
        <v>54</v>
      </c>
      <c r="L8" s="3"/>
      <c r="M8" s="12" t="s">
        <v>4</v>
      </c>
      <c r="N8" s="15" t="s">
        <v>5</v>
      </c>
      <c r="O8" s="16" t="s">
        <v>54</v>
      </c>
      <c r="P8" s="3"/>
      <c r="Q8" s="12" t="s">
        <v>4</v>
      </c>
      <c r="R8" s="13" t="s">
        <v>5</v>
      </c>
      <c r="S8" s="34" t="s">
        <v>45</v>
      </c>
      <c r="T8" s="35" t="s">
        <v>45</v>
      </c>
      <c r="U8" s="35" t="s">
        <v>45</v>
      </c>
      <c r="V8" s="36" t="s">
        <v>45</v>
      </c>
      <c r="W8" s="37" t="s">
        <v>45</v>
      </c>
    </row>
    <row r="9" spans="1:23" ht="10.5" customHeight="1">
      <c r="A9" s="201" t="s">
        <v>55</v>
      </c>
      <c r="B9" s="38" t="s">
        <v>7</v>
      </c>
      <c r="C9" s="99">
        <v>0.28</v>
      </c>
      <c r="D9" s="39"/>
      <c r="E9" s="39">
        <v>0.002</v>
      </c>
      <c r="F9" s="100">
        <v>0.005</v>
      </c>
      <c r="G9" s="63">
        <v>0.25</v>
      </c>
      <c r="H9" s="39"/>
      <c r="I9" s="39">
        <v>0.002</v>
      </c>
      <c r="J9" s="100">
        <v>0.005</v>
      </c>
      <c r="K9" s="101">
        <v>0.17</v>
      </c>
      <c r="L9" s="102"/>
      <c r="M9" s="102">
        <v>0.002</v>
      </c>
      <c r="N9" s="58">
        <v>0.005</v>
      </c>
      <c r="O9" s="101">
        <v>0.29</v>
      </c>
      <c r="P9" s="102"/>
      <c r="Q9" s="102">
        <v>0.002</v>
      </c>
      <c r="R9" s="58">
        <v>0.006</v>
      </c>
      <c r="S9" s="87" t="s">
        <v>25</v>
      </c>
      <c r="T9" s="85" t="s">
        <v>25</v>
      </c>
      <c r="U9" s="85" t="s">
        <v>25</v>
      </c>
      <c r="V9" s="88" t="s">
        <v>25</v>
      </c>
      <c r="W9" s="68" t="s">
        <v>25</v>
      </c>
    </row>
    <row r="10" spans="1:23" ht="10.5">
      <c r="A10" s="202"/>
      <c r="B10" s="40" t="s">
        <v>8</v>
      </c>
      <c r="C10" s="103">
        <v>0.09699999999999999</v>
      </c>
      <c r="D10" s="42"/>
      <c r="E10" s="42">
        <v>0.001</v>
      </c>
      <c r="F10" s="104">
        <v>0.004</v>
      </c>
      <c r="G10" s="105">
        <v>0.1</v>
      </c>
      <c r="H10" s="42"/>
      <c r="I10" s="42">
        <v>0.001</v>
      </c>
      <c r="J10" s="104">
        <v>0.004</v>
      </c>
      <c r="K10" s="49">
        <v>0.083</v>
      </c>
      <c r="L10" s="106"/>
      <c r="M10" s="106">
        <v>0.001</v>
      </c>
      <c r="N10" s="50">
        <v>0.004</v>
      </c>
      <c r="O10" s="105">
        <v>0.16</v>
      </c>
      <c r="P10" s="106"/>
      <c r="Q10" s="106">
        <v>0.001</v>
      </c>
      <c r="R10" s="50">
        <v>0.005</v>
      </c>
      <c r="S10" s="107" t="s">
        <v>25</v>
      </c>
      <c r="T10" s="108" t="s">
        <v>25</v>
      </c>
      <c r="U10" s="108" t="s">
        <v>25</v>
      </c>
      <c r="V10" s="109" t="s">
        <v>25</v>
      </c>
      <c r="W10" s="69" t="s">
        <v>25</v>
      </c>
    </row>
    <row r="11" spans="1:23" ht="10.5">
      <c r="A11" s="202"/>
      <c r="B11" s="43" t="s">
        <v>6</v>
      </c>
      <c r="C11" s="110">
        <v>0.002</v>
      </c>
      <c r="D11" s="44" t="s">
        <v>56</v>
      </c>
      <c r="E11" s="44">
        <v>0.001</v>
      </c>
      <c r="F11" s="111">
        <v>0.004</v>
      </c>
      <c r="G11" s="60">
        <v>0.0005</v>
      </c>
      <c r="H11" s="44" t="s">
        <v>51</v>
      </c>
      <c r="I11" s="44">
        <v>0.001</v>
      </c>
      <c r="J11" s="111">
        <v>0.004</v>
      </c>
      <c r="K11" s="49">
        <v>0.003</v>
      </c>
      <c r="L11" s="112" t="s">
        <v>56</v>
      </c>
      <c r="M11" s="112">
        <v>0.001</v>
      </c>
      <c r="N11" s="61">
        <v>0.004</v>
      </c>
      <c r="O11" s="49">
        <v>0.01</v>
      </c>
      <c r="P11" s="112"/>
      <c r="Q11" s="112">
        <v>0.001</v>
      </c>
      <c r="R11" s="61">
        <v>0.003</v>
      </c>
      <c r="S11" s="113">
        <f>C11</f>
        <v>0.002</v>
      </c>
      <c r="T11" s="114">
        <f>G11</f>
        <v>0.0005</v>
      </c>
      <c r="U11" s="114">
        <f>K11</f>
        <v>0.003</v>
      </c>
      <c r="V11" s="115">
        <f>O11</f>
        <v>0.01</v>
      </c>
      <c r="W11" s="69" t="s">
        <v>25</v>
      </c>
    </row>
    <row r="12" spans="1:23" ht="10.5">
      <c r="A12" s="202"/>
      <c r="B12" s="43" t="s">
        <v>9</v>
      </c>
      <c r="C12" s="103">
        <v>0.004</v>
      </c>
      <c r="D12" s="44" t="s">
        <v>56</v>
      </c>
      <c r="E12" s="42">
        <v>0.002</v>
      </c>
      <c r="F12" s="104">
        <v>0.006999999999999999</v>
      </c>
      <c r="G12" s="59">
        <v>0.006999999999999999</v>
      </c>
      <c r="H12" s="44" t="s">
        <v>46</v>
      </c>
      <c r="I12" s="42">
        <v>0.002</v>
      </c>
      <c r="J12" s="104">
        <v>0.006999999999999999</v>
      </c>
      <c r="K12" s="49">
        <v>0.012</v>
      </c>
      <c r="L12" s="112"/>
      <c r="M12" s="106">
        <v>0.002</v>
      </c>
      <c r="N12" s="50">
        <v>0.006999999999999999</v>
      </c>
      <c r="O12" s="49">
        <v>0.037000000000000005</v>
      </c>
      <c r="P12" s="112"/>
      <c r="Q12" s="106">
        <v>0.002</v>
      </c>
      <c r="R12" s="50">
        <v>0.006999999999999999</v>
      </c>
      <c r="S12" s="113">
        <f>C12</f>
        <v>0.004</v>
      </c>
      <c r="T12" s="114">
        <f>G12</f>
        <v>0.006999999999999999</v>
      </c>
      <c r="U12" s="114">
        <f>K12</f>
        <v>0.012</v>
      </c>
      <c r="V12" s="115">
        <f>O12</f>
        <v>0.037000000000000005</v>
      </c>
      <c r="W12" s="69" t="s">
        <v>25</v>
      </c>
    </row>
    <row r="13" spans="1:23" ht="10.5">
      <c r="A13" s="202"/>
      <c r="B13" s="40" t="s">
        <v>10</v>
      </c>
      <c r="C13" s="103">
        <v>0.003</v>
      </c>
      <c r="D13" s="44" t="s">
        <v>56</v>
      </c>
      <c r="E13" s="42">
        <v>0.002</v>
      </c>
      <c r="F13" s="104">
        <v>0.005</v>
      </c>
      <c r="G13" s="59">
        <v>0.005</v>
      </c>
      <c r="H13" s="44"/>
      <c r="I13" s="42">
        <v>0.002</v>
      </c>
      <c r="J13" s="104">
        <v>0.005</v>
      </c>
      <c r="K13" s="49">
        <v>0.012</v>
      </c>
      <c r="L13" s="112"/>
      <c r="M13" s="106">
        <v>0.002</v>
      </c>
      <c r="N13" s="50">
        <v>0.005</v>
      </c>
      <c r="O13" s="49">
        <v>0.032</v>
      </c>
      <c r="P13" s="112"/>
      <c r="Q13" s="106">
        <v>0.002</v>
      </c>
      <c r="R13" s="50">
        <v>0.006</v>
      </c>
      <c r="S13" s="113">
        <f>C13*0.1</f>
        <v>0.00030000000000000003</v>
      </c>
      <c r="T13" s="114">
        <f>G13*0.1</f>
        <v>0.0005</v>
      </c>
      <c r="U13" s="114">
        <f>K13*0.1</f>
        <v>0.0012000000000000001</v>
      </c>
      <c r="V13" s="115">
        <f>O13*0.1</f>
        <v>0.0032</v>
      </c>
      <c r="W13" s="69" t="s">
        <v>25</v>
      </c>
    </row>
    <row r="14" spans="1:23" ht="10.5">
      <c r="A14" s="202"/>
      <c r="B14" s="40" t="s">
        <v>11</v>
      </c>
      <c r="C14" s="103">
        <v>0.008</v>
      </c>
      <c r="D14" s="44"/>
      <c r="E14" s="42">
        <v>0.002</v>
      </c>
      <c r="F14" s="104">
        <v>0.006</v>
      </c>
      <c r="G14" s="59">
        <v>0.009000000000000001</v>
      </c>
      <c r="H14" s="44"/>
      <c r="I14" s="42">
        <v>0.002</v>
      </c>
      <c r="J14" s="104">
        <v>0.006</v>
      </c>
      <c r="K14" s="49">
        <v>0.022000000000000002</v>
      </c>
      <c r="L14" s="112"/>
      <c r="M14" s="106">
        <v>0.002</v>
      </c>
      <c r="N14" s="50">
        <v>0.006</v>
      </c>
      <c r="O14" s="49">
        <v>0.081</v>
      </c>
      <c r="P14" s="112"/>
      <c r="Q14" s="106">
        <v>0.002</v>
      </c>
      <c r="R14" s="50">
        <v>0.008</v>
      </c>
      <c r="S14" s="113">
        <f>C14*0.1</f>
        <v>0.0008</v>
      </c>
      <c r="T14" s="114">
        <f>G14*0.1</f>
        <v>0.0009000000000000002</v>
      </c>
      <c r="U14" s="114">
        <f>K14*0.1</f>
        <v>0.0022</v>
      </c>
      <c r="V14" s="115">
        <f>O14*0.1</f>
        <v>0.008100000000000001</v>
      </c>
      <c r="W14" s="70" t="s">
        <v>25</v>
      </c>
    </row>
    <row r="15" spans="1:23" ht="10.5">
      <c r="A15" s="202"/>
      <c r="B15" s="43" t="s">
        <v>57</v>
      </c>
      <c r="C15" s="103">
        <v>0.005</v>
      </c>
      <c r="D15" s="44"/>
      <c r="E15" s="42">
        <v>0.002</v>
      </c>
      <c r="F15" s="104">
        <v>0.005</v>
      </c>
      <c r="G15" s="59">
        <v>0.006</v>
      </c>
      <c r="H15" s="44"/>
      <c r="I15" s="42">
        <v>0.002</v>
      </c>
      <c r="J15" s="104">
        <v>0.005</v>
      </c>
      <c r="K15" s="49">
        <v>0.015</v>
      </c>
      <c r="L15" s="112"/>
      <c r="M15" s="106">
        <v>0.002</v>
      </c>
      <c r="N15" s="50">
        <v>0.005</v>
      </c>
      <c r="O15" s="49">
        <v>0.059000000000000004</v>
      </c>
      <c r="P15" s="112"/>
      <c r="Q15" s="106">
        <v>0.001</v>
      </c>
      <c r="R15" s="50">
        <v>0.005</v>
      </c>
      <c r="S15" s="113">
        <f>C15*0.1</f>
        <v>0.0005</v>
      </c>
      <c r="T15" s="114">
        <f>G15*0.1</f>
        <v>0.0006000000000000001</v>
      </c>
      <c r="U15" s="114">
        <f>K15*0.1</f>
        <v>0.0015</v>
      </c>
      <c r="V15" s="115">
        <f>O15*0.1</f>
        <v>0.005900000000000001</v>
      </c>
      <c r="W15" s="116" t="s">
        <v>58</v>
      </c>
    </row>
    <row r="16" spans="1:23" ht="10.5">
      <c r="A16" s="202"/>
      <c r="B16" s="40" t="s">
        <v>12</v>
      </c>
      <c r="C16" s="103">
        <v>0.044000000000000004</v>
      </c>
      <c r="D16" s="42"/>
      <c r="E16" s="42">
        <v>0.002</v>
      </c>
      <c r="F16" s="104">
        <v>0.008</v>
      </c>
      <c r="G16" s="59">
        <v>0.043</v>
      </c>
      <c r="H16" s="42"/>
      <c r="I16" s="42">
        <v>0.002</v>
      </c>
      <c r="J16" s="104">
        <v>0.008</v>
      </c>
      <c r="K16" s="49">
        <v>0.092</v>
      </c>
      <c r="L16" s="106"/>
      <c r="M16" s="106">
        <v>0.002</v>
      </c>
      <c r="N16" s="50">
        <v>0.008</v>
      </c>
      <c r="O16" s="105">
        <v>0.37</v>
      </c>
      <c r="P16" s="106"/>
      <c r="Q16" s="106">
        <v>0.002</v>
      </c>
      <c r="R16" s="50">
        <v>0.006999999999999999</v>
      </c>
      <c r="S16" s="113">
        <f>C16*0.01</f>
        <v>0.00044000000000000007</v>
      </c>
      <c r="T16" s="114">
        <f>G16*0.01</f>
        <v>0.00043</v>
      </c>
      <c r="U16" s="114">
        <f>K16*0.01</f>
        <v>0.00092</v>
      </c>
      <c r="V16" s="115">
        <f>O16*0.01</f>
        <v>0.0037</v>
      </c>
      <c r="W16" s="116" t="s">
        <v>58</v>
      </c>
    </row>
    <row r="17" spans="1:23" ht="11.25" thickBot="1">
      <c r="A17" s="203"/>
      <c r="B17" s="45" t="s">
        <v>13</v>
      </c>
      <c r="C17" s="117">
        <v>0.11</v>
      </c>
      <c r="D17" s="118"/>
      <c r="E17" s="46">
        <v>0.002</v>
      </c>
      <c r="F17" s="119">
        <v>0.006</v>
      </c>
      <c r="G17" s="67">
        <v>0.1</v>
      </c>
      <c r="H17" s="46"/>
      <c r="I17" s="46">
        <v>0.002</v>
      </c>
      <c r="J17" s="119">
        <v>0.006</v>
      </c>
      <c r="K17" s="67">
        <v>0.18</v>
      </c>
      <c r="L17" s="120"/>
      <c r="M17" s="120">
        <v>0.002</v>
      </c>
      <c r="N17" s="66">
        <v>0.006</v>
      </c>
      <c r="O17" s="67">
        <v>0.61</v>
      </c>
      <c r="P17" s="120"/>
      <c r="Q17" s="120">
        <v>0.004</v>
      </c>
      <c r="R17" s="66">
        <v>0.013</v>
      </c>
      <c r="S17" s="121">
        <f>C17*0.0003</f>
        <v>3.2999999999999996E-05</v>
      </c>
      <c r="T17" s="122">
        <f>G17*0.0003</f>
        <v>2.9999999999999997E-05</v>
      </c>
      <c r="U17" s="122">
        <f>K17*0.0003</f>
        <v>5.399999999999999E-05</v>
      </c>
      <c r="V17" s="123">
        <f>O17*0.0003</f>
        <v>0.00018299999999999998</v>
      </c>
      <c r="W17" s="124" t="s">
        <v>58</v>
      </c>
    </row>
    <row r="18" spans="1:23" ht="10.5" customHeight="1">
      <c r="A18" s="201" t="s">
        <v>59</v>
      </c>
      <c r="B18" s="47" t="s">
        <v>15</v>
      </c>
      <c r="C18" s="99">
        <v>0.033</v>
      </c>
      <c r="D18" s="39"/>
      <c r="E18" s="39">
        <v>0.001</v>
      </c>
      <c r="F18" s="100">
        <v>0.004</v>
      </c>
      <c r="G18" s="63">
        <v>0.031000000000000003</v>
      </c>
      <c r="H18" s="39"/>
      <c r="I18" s="39">
        <v>0.001</v>
      </c>
      <c r="J18" s="100">
        <v>0.004</v>
      </c>
      <c r="K18" s="125">
        <v>0.055</v>
      </c>
      <c r="L18" s="102"/>
      <c r="M18" s="102">
        <v>0.001</v>
      </c>
      <c r="N18" s="58">
        <v>0.004</v>
      </c>
      <c r="O18" s="101">
        <v>0.19</v>
      </c>
      <c r="P18" s="102"/>
      <c r="Q18" s="102">
        <v>0.002</v>
      </c>
      <c r="R18" s="58">
        <v>0.006</v>
      </c>
      <c r="S18" s="87" t="s">
        <v>25</v>
      </c>
      <c r="T18" s="85" t="s">
        <v>25</v>
      </c>
      <c r="U18" s="85" t="s">
        <v>25</v>
      </c>
      <c r="V18" s="88" t="s">
        <v>25</v>
      </c>
      <c r="W18" s="68" t="s">
        <v>25</v>
      </c>
    </row>
    <row r="19" spans="1:23" ht="10.5">
      <c r="A19" s="202"/>
      <c r="B19" s="40" t="s">
        <v>14</v>
      </c>
      <c r="C19" s="103">
        <v>0.018000000000000002</v>
      </c>
      <c r="D19" s="44"/>
      <c r="E19" s="42">
        <v>0.0006000000000000001</v>
      </c>
      <c r="F19" s="104">
        <v>0.0022</v>
      </c>
      <c r="G19" s="59">
        <v>0.017</v>
      </c>
      <c r="H19" s="42"/>
      <c r="I19" s="42">
        <v>0.0007</v>
      </c>
      <c r="J19" s="104">
        <v>0.0022</v>
      </c>
      <c r="K19" s="49">
        <v>0.026000000000000002</v>
      </c>
      <c r="L19" s="126"/>
      <c r="M19" s="126">
        <v>0.0007</v>
      </c>
      <c r="N19" s="127">
        <v>0.0022</v>
      </c>
      <c r="O19" s="105">
        <v>0.12</v>
      </c>
      <c r="P19" s="106"/>
      <c r="Q19" s="106">
        <v>0.001</v>
      </c>
      <c r="R19" s="50">
        <v>0.003</v>
      </c>
      <c r="S19" s="113">
        <f>C19*0.1</f>
        <v>0.0018000000000000004</v>
      </c>
      <c r="T19" s="114">
        <f>G19*0.1</f>
        <v>0.0017000000000000001</v>
      </c>
      <c r="U19" s="114">
        <f>K19*0.1</f>
        <v>0.0026000000000000003</v>
      </c>
      <c r="V19" s="115">
        <f>O19*0.1</f>
        <v>0.012</v>
      </c>
      <c r="W19" s="69" t="s">
        <v>25</v>
      </c>
    </row>
    <row r="20" spans="1:23" ht="10.5">
      <c r="A20" s="202"/>
      <c r="B20" s="48" t="s">
        <v>16</v>
      </c>
      <c r="C20" s="103">
        <v>0.036000000000000004</v>
      </c>
      <c r="D20" s="42"/>
      <c r="E20" s="42">
        <v>0.002</v>
      </c>
      <c r="F20" s="104">
        <v>0.006</v>
      </c>
      <c r="G20" s="59">
        <v>0.034</v>
      </c>
      <c r="H20" s="42"/>
      <c r="I20" s="42">
        <v>0.002</v>
      </c>
      <c r="J20" s="104">
        <v>0.006</v>
      </c>
      <c r="K20" s="49">
        <v>0.064</v>
      </c>
      <c r="L20" s="106"/>
      <c r="M20" s="106">
        <v>0.002</v>
      </c>
      <c r="N20" s="50">
        <v>0.006</v>
      </c>
      <c r="O20" s="105">
        <v>0.3</v>
      </c>
      <c r="P20" s="106"/>
      <c r="Q20" s="106">
        <v>0.002</v>
      </c>
      <c r="R20" s="50">
        <v>0.006</v>
      </c>
      <c r="S20" s="113">
        <f>C20*0.03</f>
        <v>0.00108</v>
      </c>
      <c r="T20" s="114">
        <f>G20*0.03</f>
        <v>0.00102</v>
      </c>
      <c r="U20" s="114">
        <f>K20*0.03</f>
        <v>0.00192</v>
      </c>
      <c r="V20" s="115">
        <f>O20*0.03</f>
        <v>0.009</v>
      </c>
      <c r="W20" s="69" t="s">
        <v>25</v>
      </c>
    </row>
    <row r="21" spans="1:23" ht="10.5">
      <c r="A21" s="202"/>
      <c r="B21" s="48" t="s">
        <v>17</v>
      </c>
      <c r="C21" s="103">
        <v>0.021</v>
      </c>
      <c r="D21" s="44"/>
      <c r="E21" s="42">
        <v>0.001</v>
      </c>
      <c r="F21" s="104">
        <v>0.005</v>
      </c>
      <c r="G21" s="59">
        <v>0.022000000000000002</v>
      </c>
      <c r="H21" s="42"/>
      <c r="I21" s="42">
        <v>0.001</v>
      </c>
      <c r="J21" s="104">
        <v>0.005</v>
      </c>
      <c r="K21" s="49">
        <v>0.052000000000000005</v>
      </c>
      <c r="L21" s="106"/>
      <c r="M21" s="106">
        <v>0.001</v>
      </c>
      <c r="N21" s="50">
        <v>0.005</v>
      </c>
      <c r="O21" s="105">
        <v>0.29</v>
      </c>
      <c r="P21" s="106"/>
      <c r="Q21" s="106">
        <v>0.001</v>
      </c>
      <c r="R21" s="50">
        <v>0.004</v>
      </c>
      <c r="S21" s="113">
        <f>C21*0.3</f>
        <v>0.0063</v>
      </c>
      <c r="T21" s="114">
        <f>G21*0.3</f>
        <v>0.006600000000000001</v>
      </c>
      <c r="U21" s="114">
        <f>K21*0.3</f>
        <v>0.015600000000000001</v>
      </c>
      <c r="V21" s="115">
        <f>O21*0.3</f>
        <v>0.087</v>
      </c>
      <c r="W21" s="69" t="s">
        <v>25</v>
      </c>
    </row>
    <row r="22" spans="1:23" ht="10.5">
      <c r="A22" s="202"/>
      <c r="B22" s="48" t="s">
        <v>18</v>
      </c>
      <c r="C22" s="103">
        <v>0.027000000000000003</v>
      </c>
      <c r="D22" s="44"/>
      <c r="E22" s="42">
        <v>0.002</v>
      </c>
      <c r="F22" s="104">
        <v>0.006</v>
      </c>
      <c r="G22" s="49">
        <v>0.03</v>
      </c>
      <c r="H22" s="42"/>
      <c r="I22" s="42">
        <v>0.002</v>
      </c>
      <c r="J22" s="104">
        <v>0.006999999999999999</v>
      </c>
      <c r="K22" s="49">
        <v>0.071</v>
      </c>
      <c r="L22" s="106"/>
      <c r="M22" s="106">
        <v>0.002</v>
      </c>
      <c r="N22" s="50">
        <v>0.006999999999999999</v>
      </c>
      <c r="O22" s="105">
        <v>0.36</v>
      </c>
      <c r="P22" s="106"/>
      <c r="Q22" s="106">
        <v>0.001</v>
      </c>
      <c r="R22" s="50">
        <v>0.003</v>
      </c>
      <c r="S22" s="113">
        <f>C22*0.1</f>
        <v>0.0027000000000000006</v>
      </c>
      <c r="T22" s="114">
        <f>G22*0.1</f>
        <v>0.003</v>
      </c>
      <c r="U22" s="114">
        <f>K22*0.1</f>
        <v>0.0070999999999999995</v>
      </c>
      <c r="V22" s="115">
        <f>O22*0.1</f>
        <v>0.036</v>
      </c>
      <c r="W22" s="71" t="s">
        <v>25</v>
      </c>
    </row>
    <row r="23" spans="1:23" ht="10.5">
      <c r="A23" s="202"/>
      <c r="B23" s="48" t="s">
        <v>19</v>
      </c>
      <c r="C23" s="103">
        <v>0.024</v>
      </c>
      <c r="D23" s="44"/>
      <c r="E23" s="42">
        <v>0.002</v>
      </c>
      <c r="F23" s="104">
        <v>0.006</v>
      </c>
      <c r="G23" s="59">
        <v>0.025</v>
      </c>
      <c r="H23" s="44"/>
      <c r="I23" s="42">
        <v>0.002</v>
      </c>
      <c r="J23" s="104">
        <v>0.006</v>
      </c>
      <c r="K23" s="49">
        <v>0.062000000000000006</v>
      </c>
      <c r="L23" s="106"/>
      <c r="M23" s="106">
        <v>0.002</v>
      </c>
      <c r="N23" s="50">
        <v>0.006</v>
      </c>
      <c r="O23" s="105">
        <v>0.27</v>
      </c>
      <c r="P23" s="106"/>
      <c r="Q23" s="106">
        <v>0.001</v>
      </c>
      <c r="R23" s="50">
        <v>0.004</v>
      </c>
      <c r="S23" s="113">
        <f>C23*0.1</f>
        <v>0.0024000000000000002</v>
      </c>
      <c r="T23" s="114">
        <f>G23*0.1</f>
        <v>0.0025000000000000005</v>
      </c>
      <c r="U23" s="114">
        <f>K23*0.1</f>
        <v>0.006200000000000001</v>
      </c>
      <c r="V23" s="115">
        <f>O23*0.1</f>
        <v>0.027000000000000003</v>
      </c>
      <c r="W23" s="70" t="s">
        <v>25</v>
      </c>
    </row>
    <row r="24" spans="1:23" ht="10.5">
      <c r="A24" s="202"/>
      <c r="B24" s="48" t="s">
        <v>20</v>
      </c>
      <c r="C24" s="103">
        <v>0.004</v>
      </c>
      <c r="D24" s="44" t="s">
        <v>56</v>
      </c>
      <c r="E24" s="42">
        <v>0.002</v>
      </c>
      <c r="F24" s="104">
        <v>0.006999999999999999</v>
      </c>
      <c r="G24" s="59">
        <v>0.004</v>
      </c>
      <c r="H24" s="44" t="s">
        <v>46</v>
      </c>
      <c r="I24" s="42">
        <v>0.002</v>
      </c>
      <c r="J24" s="104">
        <v>0.006999999999999999</v>
      </c>
      <c r="K24" s="49">
        <v>0.011000000000000001</v>
      </c>
      <c r="L24" s="112"/>
      <c r="M24" s="106">
        <v>0.002</v>
      </c>
      <c r="N24" s="50">
        <v>0.006999999999999999</v>
      </c>
      <c r="O24" s="49">
        <v>0.077</v>
      </c>
      <c r="P24" s="112"/>
      <c r="Q24" s="106">
        <v>0.001</v>
      </c>
      <c r="R24" s="50">
        <v>0.004</v>
      </c>
      <c r="S24" s="113">
        <f>C24*0.1</f>
        <v>0.0004</v>
      </c>
      <c r="T24" s="114">
        <f>G24*0.1</f>
        <v>0.0004</v>
      </c>
      <c r="U24" s="114">
        <f>K24*0.1</f>
        <v>0.0011</v>
      </c>
      <c r="V24" s="115">
        <f>O24*0.1</f>
        <v>0.0077</v>
      </c>
      <c r="W24" s="116" t="s">
        <v>58</v>
      </c>
    </row>
    <row r="25" spans="1:23" ht="10.5">
      <c r="A25" s="202"/>
      <c r="B25" s="48" t="s">
        <v>21</v>
      </c>
      <c r="C25" s="103">
        <v>0.024</v>
      </c>
      <c r="D25" s="44"/>
      <c r="E25" s="42">
        <v>0.0008</v>
      </c>
      <c r="F25" s="104">
        <v>0.0028</v>
      </c>
      <c r="G25" s="59">
        <v>0.019</v>
      </c>
      <c r="H25" s="42"/>
      <c r="I25" s="42">
        <v>0.0008</v>
      </c>
      <c r="J25" s="104">
        <v>0.0028</v>
      </c>
      <c r="K25" s="49">
        <v>0.054000000000000006</v>
      </c>
      <c r="L25" s="126"/>
      <c r="M25" s="126">
        <v>0.0008</v>
      </c>
      <c r="N25" s="127">
        <v>0.0028</v>
      </c>
      <c r="O25" s="105">
        <v>0.34</v>
      </c>
      <c r="P25" s="106"/>
      <c r="Q25" s="106">
        <v>0.002</v>
      </c>
      <c r="R25" s="50">
        <v>0.006</v>
      </c>
      <c r="S25" s="113">
        <f>C25*0.1</f>
        <v>0.0024000000000000002</v>
      </c>
      <c r="T25" s="114">
        <f>G25*0.1</f>
        <v>0.0019</v>
      </c>
      <c r="U25" s="114">
        <f>K25*0.1</f>
        <v>0.005400000000000001</v>
      </c>
      <c r="V25" s="115">
        <f>O25*0.1</f>
        <v>0.034</v>
      </c>
      <c r="W25" s="116" t="s">
        <v>58</v>
      </c>
    </row>
    <row r="26" spans="1:23" ht="10.5">
      <c r="A26" s="202"/>
      <c r="B26" s="48" t="s">
        <v>22</v>
      </c>
      <c r="C26" s="103">
        <v>0.069</v>
      </c>
      <c r="D26" s="42"/>
      <c r="E26" s="42">
        <v>0.002</v>
      </c>
      <c r="F26" s="104">
        <v>0.006999999999999999</v>
      </c>
      <c r="G26" s="59">
        <v>0.053</v>
      </c>
      <c r="H26" s="42"/>
      <c r="I26" s="42">
        <v>0.002</v>
      </c>
      <c r="J26" s="104">
        <v>0.006999999999999999</v>
      </c>
      <c r="K26" s="105">
        <v>0.17</v>
      </c>
      <c r="L26" s="106"/>
      <c r="M26" s="106">
        <v>0.002</v>
      </c>
      <c r="N26" s="50">
        <v>0.006999999999999999</v>
      </c>
      <c r="O26" s="128">
        <v>1</v>
      </c>
      <c r="P26" s="106"/>
      <c r="Q26" s="106">
        <v>0.002</v>
      </c>
      <c r="R26" s="50">
        <v>0.006</v>
      </c>
      <c r="S26" s="113">
        <f>C26*0.01</f>
        <v>0.0006900000000000001</v>
      </c>
      <c r="T26" s="114">
        <f>G26*0.01</f>
        <v>0.00053</v>
      </c>
      <c r="U26" s="114">
        <f>K26*0.01</f>
        <v>0.0017000000000000001</v>
      </c>
      <c r="V26" s="115">
        <f>O26*0.01</f>
        <v>0.01</v>
      </c>
      <c r="W26" s="116" t="s">
        <v>58</v>
      </c>
    </row>
    <row r="27" spans="1:23" ht="10.5">
      <c r="A27" s="202"/>
      <c r="B27" s="48" t="s">
        <v>23</v>
      </c>
      <c r="C27" s="103">
        <v>0.012</v>
      </c>
      <c r="D27" s="44"/>
      <c r="E27" s="42">
        <v>0.001</v>
      </c>
      <c r="F27" s="104">
        <v>0.004</v>
      </c>
      <c r="G27" s="59">
        <v>0.009000000000000001</v>
      </c>
      <c r="H27" s="44"/>
      <c r="I27" s="42">
        <v>0.001</v>
      </c>
      <c r="J27" s="104">
        <v>0.004</v>
      </c>
      <c r="K27" s="49">
        <v>0.031000000000000003</v>
      </c>
      <c r="L27" s="106"/>
      <c r="M27" s="106">
        <v>0.001</v>
      </c>
      <c r="N27" s="50">
        <v>0.004</v>
      </c>
      <c r="O27" s="105">
        <v>0.11</v>
      </c>
      <c r="P27" s="112"/>
      <c r="Q27" s="106">
        <v>0.002</v>
      </c>
      <c r="R27" s="50">
        <v>0.005</v>
      </c>
      <c r="S27" s="113">
        <f>C27*0.01</f>
        <v>0.00012</v>
      </c>
      <c r="T27" s="114">
        <f>G27*0.01</f>
        <v>9E-05</v>
      </c>
      <c r="U27" s="114">
        <f>K27*0.01</f>
        <v>0.00031000000000000005</v>
      </c>
      <c r="V27" s="115">
        <f>O27*0.01</f>
        <v>0.0011</v>
      </c>
      <c r="W27" s="116" t="s">
        <v>58</v>
      </c>
    </row>
    <row r="28" spans="1:23" ht="11.25" thickBot="1">
      <c r="A28" s="203"/>
      <c r="B28" s="51" t="s">
        <v>24</v>
      </c>
      <c r="C28" s="117">
        <v>0.057</v>
      </c>
      <c r="D28" s="118"/>
      <c r="E28" s="46">
        <v>0.0006000000000000001</v>
      </c>
      <c r="F28" s="119">
        <v>0.0022</v>
      </c>
      <c r="G28" s="129">
        <v>0.03</v>
      </c>
      <c r="H28" s="118"/>
      <c r="I28" s="46">
        <v>0.0007</v>
      </c>
      <c r="J28" s="119">
        <v>0.0022</v>
      </c>
      <c r="K28" s="67">
        <v>0.14</v>
      </c>
      <c r="L28" s="130"/>
      <c r="M28" s="130">
        <v>0.0007</v>
      </c>
      <c r="N28" s="131">
        <v>0.0022</v>
      </c>
      <c r="O28" s="67">
        <v>0.56</v>
      </c>
      <c r="P28" s="120"/>
      <c r="Q28" s="120">
        <v>0.005</v>
      </c>
      <c r="R28" s="66">
        <v>0.016</v>
      </c>
      <c r="S28" s="121">
        <f>C28*0.0003</f>
        <v>1.71E-05</v>
      </c>
      <c r="T28" s="122">
        <f>G28*0.0003</f>
        <v>8.999999999999999E-06</v>
      </c>
      <c r="U28" s="122">
        <f>K28*0.0003</f>
        <v>4.2E-05</v>
      </c>
      <c r="V28" s="123">
        <f>O28*0.0003</f>
        <v>0.000168</v>
      </c>
      <c r="W28" s="132" t="s">
        <v>58</v>
      </c>
    </row>
    <row r="29" spans="1:23" ht="10.5" customHeight="1">
      <c r="A29" s="201" t="s">
        <v>60</v>
      </c>
      <c r="B29" s="52" t="s">
        <v>29</v>
      </c>
      <c r="C29" s="103">
        <v>0.036000000000000004</v>
      </c>
      <c r="D29" s="42"/>
      <c r="E29" s="42">
        <v>0.001</v>
      </c>
      <c r="F29" s="104">
        <v>0.005</v>
      </c>
      <c r="G29" s="59">
        <v>0.036000000000000004</v>
      </c>
      <c r="H29" s="42"/>
      <c r="I29" s="42">
        <v>0.001</v>
      </c>
      <c r="J29" s="104">
        <v>0.005</v>
      </c>
      <c r="K29" s="49">
        <v>0.057999999999999996</v>
      </c>
      <c r="L29" s="106"/>
      <c r="M29" s="106">
        <v>0.001</v>
      </c>
      <c r="N29" s="50">
        <v>0.005</v>
      </c>
      <c r="O29" s="49">
        <v>0.083</v>
      </c>
      <c r="P29" s="106"/>
      <c r="Q29" s="106">
        <v>0.002</v>
      </c>
      <c r="R29" s="50">
        <v>0.006999999999999999</v>
      </c>
      <c r="S29" s="133">
        <f>C29*0.0003</f>
        <v>1.08E-05</v>
      </c>
      <c r="T29" s="134">
        <f>G29*0.0003</f>
        <v>1.08E-05</v>
      </c>
      <c r="U29" s="134">
        <f>K29*0.0003</f>
        <v>1.7399999999999996E-05</v>
      </c>
      <c r="V29" s="135">
        <f>O29*0.0003</f>
        <v>2.49E-05</v>
      </c>
      <c r="W29" s="68" t="s">
        <v>25</v>
      </c>
    </row>
    <row r="30" spans="1:23" ht="10.5">
      <c r="A30" s="202"/>
      <c r="B30" s="53" t="s">
        <v>28</v>
      </c>
      <c r="C30" s="136">
        <v>0.26</v>
      </c>
      <c r="D30" s="54"/>
      <c r="E30" s="54">
        <v>0.0008</v>
      </c>
      <c r="F30" s="137">
        <v>0.0025</v>
      </c>
      <c r="G30" s="65">
        <v>0.33</v>
      </c>
      <c r="H30" s="54"/>
      <c r="I30" s="54">
        <v>0.0008</v>
      </c>
      <c r="J30" s="137">
        <v>0.0025</v>
      </c>
      <c r="K30" s="138">
        <v>0.3</v>
      </c>
      <c r="L30" s="139"/>
      <c r="M30" s="139">
        <v>0.0008</v>
      </c>
      <c r="N30" s="140">
        <v>0.0025</v>
      </c>
      <c r="O30" s="138">
        <v>0.33</v>
      </c>
      <c r="P30" s="141"/>
      <c r="Q30" s="141">
        <v>0.001</v>
      </c>
      <c r="R30" s="64">
        <v>0.004</v>
      </c>
      <c r="S30" s="133">
        <f>C30*0.0001</f>
        <v>2.6000000000000002E-05</v>
      </c>
      <c r="T30" s="134">
        <f>G30*0.0001</f>
        <v>3.3E-05</v>
      </c>
      <c r="U30" s="134">
        <f>K30*0.0001</f>
        <v>3E-05</v>
      </c>
      <c r="V30" s="135">
        <f>O30*0.0001</f>
        <v>3.3E-05</v>
      </c>
      <c r="W30" s="69" t="s">
        <v>25</v>
      </c>
    </row>
    <row r="31" spans="1:23" ht="10.5">
      <c r="A31" s="202"/>
      <c r="B31" s="52" t="s">
        <v>30</v>
      </c>
      <c r="C31" s="103">
        <v>0.039</v>
      </c>
      <c r="D31" s="42"/>
      <c r="E31" s="42">
        <v>0.0006000000000000001</v>
      </c>
      <c r="F31" s="104">
        <v>0.0019</v>
      </c>
      <c r="G31" s="59">
        <v>0.036000000000000004</v>
      </c>
      <c r="H31" s="42"/>
      <c r="I31" s="42">
        <v>0.0006000000000000001</v>
      </c>
      <c r="J31" s="104">
        <v>0.0019</v>
      </c>
      <c r="K31" s="49">
        <v>0.052000000000000005</v>
      </c>
      <c r="L31" s="126"/>
      <c r="M31" s="126">
        <v>0.0006000000000000001</v>
      </c>
      <c r="N31" s="127">
        <v>0.0019</v>
      </c>
      <c r="O31" s="105">
        <v>0.22</v>
      </c>
      <c r="P31" s="106"/>
      <c r="Q31" s="106">
        <v>0.002</v>
      </c>
      <c r="R31" s="50">
        <v>0.006</v>
      </c>
      <c r="S31" s="113">
        <f>C31*0.1</f>
        <v>0.0039000000000000003</v>
      </c>
      <c r="T31" s="114">
        <f>G31*0.1</f>
        <v>0.0036000000000000008</v>
      </c>
      <c r="U31" s="134">
        <f>K31*0.1</f>
        <v>0.005200000000000001</v>
      </c>
      <c r="V31" s="135">
        <f>O31*0.1</f>
        <v>0.022000000000000002</v>
      </c>
      <c r="W31" s="69" t="s">
        <v>25</v>
      </c>
    </row>
    <row r="32" spans="1:23" ht="10.5">
      <c r="A32" s="202"/>
      <c r="B32" s="52" t="s">
        <v>31</v>
      </c>
      <c r="C32" s="103">
        <v>0.006999999999999999</v>
      </c>
      <c r="D32" s="44"/>
      <c r="E32" s="42">
        <v>0.001</v>
      </c>
      <c r="F32" s="104">
        <v>0.003</v>
      </c>
      <c r="G32" s="59">
        <v>0.006</v>
      </c>
      <c r="H32" s="44"/>
      <c r="I32" s="42">
        <v>0.001</v>
      </c>
      <c r="J32" s="104">
        <v>0.003</v>
      </c>
      <c r="K32" s="49">
        <v>0.013999999999999999</v>
      </c>
      <c r="L32" s="112"/>
      <c r="M32" s="106">
        <v>0.001</v>
      </c>
      <c r="N32" s="50">
        <v>0.003</v>
      </c>
      <c r="O32" s="49">
        <v>0.069</v>
      </c>
      <c r="P32" s="112"/>
      <c r="Q32" s="106">
        <v>0.002</v>
      </c>
      <c r="R32" s="50">
        <v>0.005</v>
      </c>
      <c r="S32" s="133">
        <f>C32*0.03</f>
        <v>0.00020999999999999998</v>
      </c>
      <c r="T32" s="134">
        <f>G32*0.03</f>
        <v>0.00017999999999999998</v>
      </c>
      <c r="U32" s="134">
        <f>K32*0.03</f>
        <v>0.00041999999999999996</v>
      </c>
      <c r="V32" s="135">
        <f>O32*0.03</f>
        <v>0.0020700000000000002</v>
      </c>
      <c r="W32" s="69" t="s">
        <v>25</v>
      </c>
    </row>
    <row r="33" spans="1:23" ht="10.5">
      <c r="A33" s="202"/>
      <c r="B33" s="53" t="s">
        <v>35</v>
      </c>
      <c r="C33" s="136">
        <v>0.035</v>
      </c>
      <c r="D33" s="54"/>
      <c r="E33" s="54">
        <v>0.002</v>
      </c>
      <c r="F33" s="137">
        <v>0.005</v>
      </c>
      <c r="G33" s="142">
        <v>0.04</v>
      </c>
      <c r="H33" s="54"/>
      <c r="I33" s="54">
        <v>0.002</v>
      </c>
      <c r="J33" s="137">
        <v>0.005</v>
      </c>
      <c r="K33" s="142">
        <v>0.048</v>
      </c>
      <c r="L33" s="141"/>
      <c r="M33" s="141">
        <v>0.002</v>
      </c>
      <c r="N33" s="64">
        <v>0.005</v>
      </c>
      <c r="O33" s="142">
        <v>0.044000000000000004</v>
      </c>
      <c r="P33" s="141"/>
      <c r="Q33" s="141">
        <v>0.001</v>
      </c>
      <c r="R33" s="64">
        <v>0.004</v>
      </c>
      <c r="S33" s="133">
        <f>C33*0.00003</f>
        <v>1.0500000000000001E-06</v>
      </c>
      <c r="T33" s="134">
        <f aca="true" t="shared" si="0" ref="T33:T40">G33*0.00003</f>
        <v>1.2000000000000002E-06</v>
      </c>
      <c r="U33" s="134">
        <f>K33*0.00003</f>
        <v>1.44E-06</v>
      </c>
      <c r="V33" s="135">
        <f>O33*0.00003</f>
        <v>1.32E-06</v>
      </c>
      <c r="W33" s="69" t="s">
        <v>25</v>
      </c>
    </row>
    <row r="34" spans="1:23" ht="10.5">
      <c r="A34" s="202"/>
      <c r="B34" s="52" t="s">
        <v>34</v>
      </c>
      <c r="C34" s="103">
        <v>1.1</v>
      </c>
      <c r="D34" s="42"/>
      <c r="E34" s="42">
        <v>0.001</v>
      </c>
      <c r="F34" s="104">
        <v>0.005</v>
      </c>
      <c r="G34" s="59">
        <v>1.9</v>
      </c>
      <c r="H34" s="42"/>
      <c r="I34" s="42">
        <v>0.001</v>
      </c>
      <c r="J34" s="104">
        <v>0.005</v>
      </c>
      <c r="K34" s="105">
        <v>0.94</v>
      </c>
      <c r="L34" s="106"/>
      <c r="M34" s="106">
        <v>0.001</v>
      </c>
      <c r="N34" s="50">
        <v>0.005</v>
      </c>
      <c r="O34" s="105">
        <v>0.6</v>
      </c>
      <c r="P34" s="106"/>
      <c r="Q34" s="106">
        <v>0.002</v>
      </c>
      <c r="R34" s="50">
        <v>0.008</v>
      </c>
      <c r="S34" s="133">
        <f aca="true" t="shared" si="1" ref="S34:S40">C34*0.00003</f>
        <v>3.3E-05</v>
      </c>
      <c r="T34" s="134">
        <f t="shared" si="0"/>
        <v>5.6999999999999996E-05</v>
      </c>
      <c r="U34" s="134">
        <f aca="true" t="shared" si="2" ref="U34:U40">K34*0.00003</f>
        <v>2.8199999999999998E-05</v>
      </c>
      <c r="V34" s="135">
        <f aca="true" t="shared" si="3" ref="V34:V40">O34*0.00003</f>
        <v>1.8E-05</v>
      </c>
      <c r="W34" s="70" t="s">
        <v>25</v>
      </c>
    </row>
    <row r="35" spans="1:23" ht="10.5">
      <c r="A35" s="202"/>
      <c r="B35" s="53" t="s">
        <v>32</v>
      </c>
      <c r="C35" s="136">
        <v>0.43</v>
      </c>
      <c r="D35" s="54"/>
      <c r="E35" s="54">
        <v>0.002</v>
      </c>
      <c r="F35" s="137">
        <v>0.008</v>
      </c>
      <c r="G35" s="65">
        <v>0.69</v>
      </c>
      <c r="H35" s="54"/>
      <c r="I35" s="54">
        <v>0.002</v>
      </c>
      <c r="J35" s="137">
        <v>0.008</v>
      </c>
      <c r="K35" s="138">
        <v>0.36</v>
      </c>
      <c r="L35" s="141"/>
      <c r="M35" s="141">
        <v>0.002</v>
      </c>
      <c r="N35" s="64">
        <v>0.008</v>
      </c>
      <c r="O35" s="138">
        <v>0.26</v>
      </c>
      <c r="P35" s="141"/>
      <c r="Q35" s="141">
        <v>0.001</v>
      </c>
      <c r="R35" s="64">
        <v>0.004</v>
      </c>
      <c r="S35" s="133">
        <f t="shared" si="1"/>
        <v>1.29E-05</v>
      </c>
      <c r="T35" s="134">
        <f t="shared" si="0"/>
        <v>2.07E-05</v>
      </c>
      <c r="U35" s="134">
        <f t="shared" si="2"/>
        <v>1.08E-05</v>
      </c>
      <c r="V35" s="135">
        <f t="shared" si="3"/>
        <v>7.8E-06</v>
      </c>
      <c r="W35" s="143" t="s">
        <v>58</v>
      </c>
    </row>
    <row r="36" spans="1:23" ht="10.5">
      <c r="A36" s="202"/>
      <c r="B36" s="52" t="s">
        <v>33</v>
      </c>
      <c r="C36" s="103">
        <v>0.042</v>
      </c>
      <c r="D36" s="42"/>
      <c r="E36" s="42">
        <v>0.002</v>
      </c>
      <c r="F36" s="104">
        <v>0.006</v>
      </c>
      <c r="G36" s="59">
        <v>0.067</v>
      </c>
      <c r="H36" s="42"/>
      <c r="I36" s="42">
        <v>0.002</v>
      </c>
      <c r="J36" s="104">
        <v>0.006</v>
      </c>
      <c r="K36" s="49">
        <v>0.047</v>
      </c>
      <c r="L36" s="106"/>
      <c r="M36" s="106">
        <v>0.002</v>
      </c>
      <c r="N36" s="50">
        <v>0.006</v>
      </c>
      <c r="O36" s="49">
        <v>0.045</v>
      </c>
      <c r="P36" s="106"/>
      <c r="Q36" s="106">
        <v>0.001</v>
      </c>
      <c r="R36" s="50">
        <v>0.003</v>
      </c>
      <c r="S36" s="133">
        <f t="shared" si="1"/>
        <v>1.26E-06</v>
      </c>
      <c r="T36" s="134">
        <f t="shared" si="0"/>
        <v>2.0100000000000002E-06</v>
      </c>
      <c r="U36" s="134">
        <f t="shared" si="2"/>
        <v>1.41E-06</v>
      </c>
      <c r="V36" s="135">
        <f t="shared" si="3"/>
        <v>1.35E-06</v>
      </c>
      <c r="W36" s="143" t="s">
        <v>58</v>
      </c>
    </row>
    <row r="37" spans="1:23" ht="10.5">
      <c r="A37" s="202"/>
      <c r="B37" s="52" t="s">
        <v>38</v>
      </c>
      <c r="C37" s="103">
        <v>0.034</v>
      </c>
      <c r="D37" s="42"/>
      <c r="E37" s="42">
        <v>0.002</v>
      </c>
      <c r="F37" s="104">
        <v>0.006</v>
      </c>
      <c r="G37" s="59">
        <v>0.054000000000000006</v>
      </c>
      <c r="H37" s="42"/>
      <c r="I37" s="42">
        <v>0.002</v>
      </c>
      <c r="J37" s="104">
        <v>0.006</v>
      </c>
      <c r="K37" s="49">
        <v>0.035</v>
      </c>
      <c r="L37" s="106"/>
      <c r="M37" s="106">
        <v>0.002</v>
      </c>
      <c r="N37" s="50">
        <v>0.006</v>
      </c>
      <c r="O37" s="49">
        <v>0.040999999999999995</v>
      </c>
      <c r="P37" s="106"/>
      <c r="Q37" s="106">
        <v>0.002</v>
      </c>
      <c r="R37" s="50">
        <v>0.008</v>
      </c>
      <c r="S37" s="133">
        <f t="shared" si="1"/>
        <v>1.0200000000000002E-06</v>
      </c>
      <c r="T37" s="134">
        <f t="shared" si="0"/>
        <v>1.6200000000000002E-06</v>
      </c>
      <c r="U37" s="134">
        <f t="shared" si="2"/>
        <v>1.0500000000000001E-06</v>
      </c>
      <c r="V37" s="135">
        <f t="shared" si="3"/>
        <v>1.2299999999999999E-06</v>
      </c>
      <c r="W37" s="143" t="s">
        <v>58</v>
      </c>
    </row>
    <row r="38" spans="1:23" ht="10.5">
      <c r="A38" s="202"/>
      <c r="B38" s="52" t="s">
        <v>36</v>
      </c>
      <c r="C38" s="103">
        <v>0.075</v>
      </c>
      <c r="D38" s="42"/>
      <c r="E38" s="42">
        <v>0.0005</v>
      </c>
      <c r="F38" s="104">
        <v>0.0018</v>
      </c>
      <c r="G38" s="105">
        <v>0.1</v>
      </c>
      <c r="H38" s="42"/>
      <c r="I38" s="42">
        <v>0.0005</v>
      </c>
      <c r="J38" s="104">
        <v>0.0018</v>
      </c>
      <c r="K38" s="49">
        <v>0.077</v>
      </c>
      <c r="L38" s="126"/>
      <c r="M38" s="126">
        <v>0.0005</v>
      </c>
      <c r="N38" s="127">
        <v>0.0018</v>
      </c>
      <c r="O38" s="105">
        <v>0.11</v>
      </c>
      <c r="P38" s="106"/>
      <c r="Q38" s="106">
        <v>0.001</v>
      </c>
      <c r="R38" s="50">
        <v>0.004</v>
      </c>
      <c r="S38" s="113">
        <f t="shared" si="1"/>
        <v>2.25E-06</v>
      </c>
      <c r="T38" s="114">
        <f t="shared" si="0"/>
        <v>3E-06</v>
      </c>
      <c r="U38" s="114">
        <f t="shared" si="2"/>
        <v>2.31E-06</v>
      </c>
      <c r="V38" s="115">
        <f t="shared" si="3"/>
        <v>3.3E-06</v>
      </c>
      <c r="W38" s="143" t="s">
        <v>58</v>
      </c>
    </row>
    <row r="39" spans="1:23" ht="10.5">
      <c r="A39" s="202"/>
      <c r="B39" s="52" t="s">
        <v>37</v>
      </c>
      <c r="C39" s="103">
        <v>0.023</v>
      </c>
      <c r="D39" s="42"/>
      <c r="E39" s="42">
        <v>0.001</v>
      </c>
      <c r="F39" s="104">
        <v>0.004</v>
      </c>
      <c r="G39" s="59">
        <v>0.027000000000000003</v>
      </c>
      <c r="H39" s="42"/>
      <c r="I39" s="42">
        <v>0.001</v>
      </c>
      <c r="J39" s="104">
        <v>0.004</v>
      </c>
      <c r="K39" s="49">
        <v>0.027000000000000003</v>
      </c>
      <c r="L39" s="106"/>
      <c r="M39" s="106">
        <v>0.001</v>
      </c>
      <c r="N39" s="50">
        <v>0.004</v>
      </c>
      <c r="O39" s="49">
        <v>0.053</v>
      </c>
      <c r="P39" s="106"/>
      <c r="Q39" s="106">
        <v>0.001</v>
      </c>
      <c r="R39" s="50">
        <v>0.005</v>
      </c>
      <c r="S39" s="133">
        <f t="shared" si="1"/>
        <v>6.9E-07</v>
      </c>
      <c r="T39" s="134">
        <f t="shared" si="0"/>
        <v>8.100000000000001E-07</v>
      </c>
      <c r="U39" s="134">
        <f t="shared" si="2"/>
        <v>8.100000000000001E-07</v>
      </c>
      <c r="V39" s="135">
        <f t="shared" si="3"/>
        <v>1.59E-06</v>
      </c>
      <c r="W39" s="143" t="s">
        <v>58</v>
      </c>
    </row>
    <row r="40" spans="1:23" ht="11.25" thickBot="1">
      <c r="A40" s="203"/>
      <c r="B40" s="52" t="s">
        <v>39</v>
      </c>
      <c r="C40" s="103">
        <v>0.013000000000000001</v>
      </c>
      <c r="D40" s="44"/>
      <c r="E40" s="42">
        <v>0.001</v>
      </c>
      <c r="F40" s="119">
        <v>0.003</v>
      </c>
      <c r="G40" s="60">
        <v>0.011000000000000001</v>
      </c>
      <c r="H40" s="44"/>
      <c r="I40" s="42">
        <v>0.001</v>
      </c>
      <c r="J40" s="119">
        <v>0.003</v>
      </c>
      <c r="K40" s="49">
        <v>0.02</v>
      </c>
      <c r="L40" s="106"/>
      <c r="M40" s="106">
        <v>0.001</v>
      </c>
      <c r="N40" s="66">
        <v>0.003</v>
      </c>
      <c r="O40" s="49">
        <v>0.077</v>
      </c>
      <c r="P40" s="106"/>
      <c r="Q40" s="106">
        <v>0.001</v>
      </c>
      <c r="R40" s="66">
        <v>0.003</v>
      </c>
      <c r="S40" s="144">
        <f t="shared" si="1"/>
        <v>3.9E-07</v>
      </c>
      <c r="T40" s="145">
        <f t="shared" si="0"/>
        <v>3.3E-07</v>
      </c>
      <c r="U40" s="145">
        <f t="shared" si="2"/>
        <v>6.000000000000001E-07</v>
      </c>
      <c r="V40" s="146">
        <f t="shared" si="3"/>
        <v>2.31E-06</v>
      </c>
      <c r="W40" s="132" t="s">
        <v>58</v>
      </c>
    </row>
    <row r="41" spans="1:23" ht="10.5" customHeight="1">
      <c r="A41" s="204" t="s">
        <v>61</v>
      </c>
      <c r="B41" s="55" t="s">
        <v>62</v>
      </c>
      <c r="C41" s="147">
        <v>0.46</v>
      </c>
      <c r="D41" s="72"/>
      <c r="E41" s="72"/>
      <c r="F41" s="73"/>
      <c r="G41" s="148">
        <v>0.44</v>
      </c>
      <c r="H41" s="72" t="s">
        <v>25</v>
      </c>
      <c r="I41" s="72" t="s">
        <v>25</v>
      </c>
      <c r="J41" s="68" t="s">
        <v>25</v>
      </c>
      <c r="K41" s="149">
        <v>0.38</v>
      </c>
      <c r="L41" s="72" t="s">
        <v>25</v>
      </c>
      <c r="M41" s="72" t="s">
        <v>25</v>
      </c>
      <c r="N41" s="73" t="s">
        <v>25</v>
      </c>
      <c r="O41" s="148">
        <v>0.76</v>
      </c>
      <c r="P41" s="72" t="s">
        <v>25</v>
      </c>
      <c r="Q41" s="72" t="s">
        <v>25</v>
      </c>
      <c r="R41" s="68" t="s">
        <v>25</v>
      </c>
      <c r="S41" s="150" t="s">
        <v>25</v>
      </c>
      <c r="T41" s="151" t="s">
        <v>25</v>
      </c>
      <c r="U41" s="151" t="s">
        <v>25</v>
      </c>
      <c r="V41" s="152" t="s">
        <v>25</v>
      </c>
      <c r="W41" s="68" t="s">
        <v>25</v>
      </c>
    </row>
    <row r="42" spans="1:23" ht="10.5">
      <c r="A42" s="205"/>
      <c r="B42" s="56" t="s">
        <v>63</v>
      </c>
      <c r="C42" s="103">
        <v>0.14</v>
      </c>
      <c r="D42" s="74"/>
      <c r="E42" s="74"/>
      <c r="F42" s="75"/>
      <c r="G42" s="41">
        <v>0.16</v>
      </c>
      <c r="H42" s="74" t="s">
        <v>25</v>
      </c>
      <c r="I42" s="74" t="s">
        <v>25</v>
      </c>
      <c r="J42" s="69" t="s">
        <v>25</v>
      </c>
      <c r="K42" s="153">
        <v>0.29</v>
      </c>
      <c r="L42" s="74" t="s">
        <v>25</v>
      </c>
      <c r="M42" s="74" t="s">
        <v>25</v>
      </c>
      <c r="N42" s="75" t="s">
        <v>25</v>
      </c>
      <c r="O42" s="41">
        <v>0.86</v>
      </c>
      <c r="P42" s="74" t="s">
        <v>25</v>
      </c>
      <c r="Q42" s="74" t="s">
        <v>25</v>
      </c>
      <c r="R42" s="69" t="s">
        <v>25</v>
      </c>
      <c r="S42" s="150" t="s">
        <v>25</v>
      </c>
      <c r="T42" s="151" t="s">
        <v>25</v>
      </c>
      <c r="U42" s="151" t="s">
        <v>25</v>
      </c>
      <c r="V42" s="152" t="s">
        <v>25</v>
      </c>
      <c r="W42" s="69" t="s">
        <v>25</v>
      </c>
    </row>
    <row r="43" spans="1:23" ht="10.5">
      <c r="A43" s="205"/>
      <c r="B43" s="52" t="s">
        <v>64</v>
      </c>
      <c r="C43" s="103">
        <v>0.13</v>
      </c>
      <c r="D43" s="74"/>
      <c r="E43" s="74"/>
      <c r="F43" s="75"/>
      <c r="G43" s="41">
        <v>0.14</v>
      </c>
      <c r="H43" s="74" t="s">
        <v>25</v>
      </c>
      <c r="I43" s="74" t="s">
        <v>25</v>
      </c>
      <c r="J43" s="69" t="s">
        <v>25</v>
      </c>
      <c r="K43" s="154">
        <v>0.34</v>
      </c>
      <c r="L43" s="74" t="s">
        <v>25</v>
      </c>
      <c r="M43" s="74" t="s">
        <v>25</v>
      </c>
      <c r="N43" s="75" t="s">
        <v>25</v>
      </c>
      <c r="O43" s="41">
        <v>1.1</v>
      </c>
      <c r="P43" s="74" t="s">
        <v>25</v>
      </c>
      <c r="Q43" s="74" t="s">
        <v>25</v>
      </c>
      <c r="R43" s="69" t="s">
        <v>25</v>
      </c>
      <c r="S43" s="150" t="s">
        <v>25</v>
      </c>
      <c r="T43" s="151" t="s">
        <v>25</v>
      </c>
      <c r="U43" s="151" t="s">
        <v>25</v>
      </c>
      <c r="V43" s="152" t="s">
        <v>25</v>
      </c>
      <c r="W43" s="69" t="s">
        <v>25</v>
      </c>
    </row>
    <row r="44" spans="1:23" ht="10.5">
      <c r="A44" s="205"/>
      <c r="B44" s="56" t="s">
        <v>65</v>
      </c>
      <c r="C44" s="103">
        <v>0.096</v>
      </c>
      <c r="D44" s="74"/>
      <c r="E44" s="74"/>
      <c r="F44" s="75"/>
      <c r="G44" s="41">
        <v>0.085</v>
      </c>
      <c r="H44" s="74" t="s">
        <v>25</v>
      </c>
      <c r="I44" s="74" t="s">
        <v>25</v>
      </c>
      <c r="J44" s="69" t="s">
        <v>25</v>
      </c>
      <c r="K44" s="154">
        <v>0.2</v>
      </c>
      <c r="L44" s="74" t="s">
        <v>25</v>
      </c>
      <c r="M44" s="74" t="s">
        <v>25</v>
      </c>
      <c r="N44" s="75" t="s">
        <v>25</v>
      </c>
      <c r="O44" s="41">
        <v>0.75</v>
      </c>
      <c r="P44" s="74" t="s">
        <v>25</v>
      </c>
      <c r="Q44" s="74" t="s">
        <v>25</v>
      </c>
      <c r="R44" s="69" t="s">
        <v>25</v>
      </c>
      <c r="S44" s="107" t="s">
        <v>25</v>
      </c>
      <c r="T44" s="108" t="s">
        <v>25</v>
      </c>
      <c r="U44" s="108" t="s">
        <v>25</v>
      </c>
      <c r="V44" s="109" t="s">
        <v>25</v>
      </c>
      <c r="W44" s="69" t="s">
        <v>25</v>
      </c>
    </row>
    <row r="45" spans="1:23" s="4" customFormat="1" ht="10.5">
      <c r="A45" s="205"/>
      <c r="B45" s="18" t="s">
        <v>26</v>
      </c>
      <c r="C45" s="155">
        <v>0.11</v>
      </c>
      <c r="D45" s="74"/>
      <c r="E45" s="74"/>
      <c r="F45" s="75"/>
      <c r="G45" s="156">
        <v>0.1</v>
      </c>
      <c r="H45" s="74" t="s">
        <v>25</v>
      </c>
      <c r="I45" s="74" t="s">
        <v>25</v>
      </c>
      <c r="J45" s="69" t="s">
        <v>25</v>
      </c>
      <c r="K45" s="157">
        <v>0.18</v>
      </c>
      <c r="L45" s="74" t="s">
        <v>25</v>
      </c>
      <c r="M45" s="74" t="s">
        <v>25</v>
      </c>
      <c r="N45" s="75" t="s">
        <v>25</v>
      </c>
      <c r="O45" s="158">
        <v>0.61</v>
      </c>
      <c r="P45" s="74" t="s">
        <v>25</v>
      </c>
      <c r="Q45" s="74" t="s">
        <v>25</v>
      </c>
      <c r="R45" s="69" t="s">
        <v>25</v>
      </c>
      <c r="S45" s="150" t="s">
        <v>25</v>
      </c>
      <c r="T45" s="151" t="s">
        <v>25</v>
      </c>
      <c r="U45" s="151" t="s">
        <v>25</v>
      </c>
      <c r="V45" s="152" t="s">
        <v>25</v>
      </c>
      <c r="W45" s="69" t="s">
        <v>25</v>
      </c>
    </row>
    <row r="46" spans="1:23" s="4" customFormat="1" ht="11.25" thickBot="1">
      <c r="A46" s="206"/>
      <c r="B46" s="17" t="s">
        <v>66</v>
      </c>
      <c r="C46" s="159">
        <v>0.94</v>
      </c>
      <c r="D46" s="76"/>
      <c r="E46" s="76"/>
      <c r="F46" s="77"/>
      <c r="G46" s="160">
        <v>0.92</v>
      </c>
      <c r="H46" s="76" t="s">
        <v>25</v>
      </c>
      <c r="I46" s="76" t="s">
        <v>25</v>
      </c>
      <c r="J46" s="78" t="s">
        <v>25</v>
      </c>
      <c r="K46" s="161">
        <v>1.4</v>
      </c>
      <c r="L46" s="76" t="s">
        <v>25</v>
      </c>
      <c r="M46" s="76" t="s">
        <v>25</v>
      </c>
      <c r="N46" s="77" t="s">
        <v>25</v>
      </c>
      <c r="O46" s="160">
        <v>4.1</v>
      </c>
      <c r="P46" s="76" t="s">
        <v>25</v>
      </c>
      <c r="Q46" s="76" t="s">
        <v>25</v>
      </c>
      <c r="R46" s="78" t="s">
        <v>25</v>
      </c>
      <c r="S46" s="162" t="s">
        <v>25</v>
      </c>
      <c r="T46" s="163" t="s">
        <v>25</v>
      </c>
      <c r="U46" s="163" t="s">
        <v>25</v>
      </c>
      <c r="V46" s="164" t="s">
        <v>25</v>
      </c>
      <c r="W46" s="78" t="s">
        <v>25</v>
      </c>
    </row>
    <row r="47" spans="1:23" ht="10.5" customHeight="1">
      <c r="A47" s="196" t="s">
        <v>67</v>
      </c>
      <c r="B47" s="47" t="s">
        <v>68</v>
      </c>
      <c r="C47" s="99">
        <v>0.83</v>
      </c>
      <c r="D47" s="72"/>
      <c r="E47" s="72"/>
      <c r="F47" s="73"/>
      <c r="G47" s="148">
        <v>0.76</v>
      </c>
      <c r="H47" s="72" t="s">
        <v>25</v>
      </c>
      <c r="I47" s="72" t="s">
        <v>25</v>
      </c>
      <c r="J47" s="68" t="s">
        <v>25</v>
      </c>
      <c r="K47" s="149">
        <v>1.3</v>
      </c>
      <c r="L47" s="72" t="s">
        <v>25</v>
      </c>
      <c r="M47" s="72" t="s">
        <v>25</v>
      </c>
      <c r="N47" s="73" t="s">
        <v>25</v>
      </c>
      <c r="O47" s="148">
        <v>4.7</v>
      </c>
      <c r="P47" s="72" t="s">
        <v>25</v>
      </c>
      <c r="Q47" s="72" t="s">
        <v>25</v>
      </c>
      <c r="R47" s="68" t="s">
        <v>25</v>
      </c>
      <c r="S47" s="84" t="s">
        <v>25</v>
      </c>
      <c r="T47" s="85" t="s">
        <v>25</v>
      </c>
      <c r="U47" s="85" t="s">
        <v>25</v>
      </c>
      <c r="V47" s="88" t="s">
        <v>25</v>
      </c>
      <c r="W47" s="68" t="s">
        <v>25</v>
      </c>
    </row>
    <row r="48" spans="1:23" ht="10.5">
      <c r="A48" s="197"/>
      <c r="B48" s="52" t="s">
        <v>69</v>
      </c>
      <c r="C48" s="103">
        <v>0.41</v>
      </c>
      <c r="D48" s="74"/>
      <c r="E48" s="74"/>
      <c r="F48" s="75"/>
      <c r="G48" s="41">
        <v>0.39</v>
      </c>
      <c r="H48" s="74" t="s">
        <v>25</v>
      </c>
      <c r="I48" s="74" t="s">
        <v>25</v>
      </c>
      <c r="J48" s="69" t="s">
        <v>25</v>
      </c>
      <c r="K48" s="153">
        <v>0.78</v>
      </c>
      <c r="L48" s="74" t="s">
        <v>25</v>
      </c>
      <c r="M48" s="74" t="s">
        <v>25</v>
      </c>
      <c r="N48" s="75" t="s">
        <v>25</v>
      </c>
      <c r="O48" s="41">
        <v>4.5</v>
      </c>
      <c r="P48" s="74" t="s">
        <v>25</v>
      </c>
      <c r="Q48" s="74" t="s">
        <v>25</v>
      </c>
      <c r="R48" s="69" t="s">
        <v>25</v>
      </c>
      <c r="S48" s="165" t="s">
        <v>25</v>
      </c>
      <c r="T48" s="151" t="s">
        <v>25</v>
      </c>
      <c r="U48" s="151" t="s">
        <v>25</v>
      </c>
      <c r="V48" s="152" t="s">
        <v>25</v>
      </c>
      <c r="W48" s="69" t="s">
        <v>25</v>
      </c>
    </row>
    <row r="49" spans="1:23" ht="10.5">
      <c r="A49" s="197"/>
      <c r="B49" s="56" t="s">
        <v>70</v>
      </c>
      <c r="C49" s="110">
        <v>0.25</v>
      </c>
      <c r="D49" s="74"/>
      <c r="E49" s="74"/>
      <c r="F49" s="75"/>
      <c r="G49" s="41">
        <v>0.24</v>
      </c>
      <c r="H49" s="74" t="s">
        <v>25</v>
      </c>
      <c r="I49" s="74" t="s">
        <v>25</v>
      </c>
      <c r="J49" s="69" t="s">
        <v>25</v>
      </c>
      <c r="K49" s="153">
        <v>0.58</v>
      </c>
      <c r="L49" s="74" t="s">
        <v>25</v>
      </c>
      <c r="M49" s="74" t="s">
        <v>25</v>
      </c>
      <c r="N49" s="75" t="s">
        <v>25</v>
      </c>
      <c r="O49" s="41">
        <v>3.2</v>
      </c>
      <c r="P49" s="74" t="s">
        <v>25</v>
      </c>
      <c r="Q49" s="74" t="s">
        <v>25</v>
      </c>
      <c r="R49" s="69" t="s">
        <v>25</v>
      </c>
      <c r="S49" s="165" t="s">
        <v>25</v>
      </c>
      <c r="T49" s="151" t="s">
        <v>25</v>
      </c>
      <c r="U49" s="151" t="s">
        <v>25</v>
      </c>
      <c r="V49" s="152" t="s">
        <v>25</v>
      </c>
      <c r="W49" s="69" t="s">
        <v>25</v>
      </c>
    </row>
    <row r="50" spans="1:23" ht="10.5">
      <c r="A50" s="197"/>
      <c r="B50" s="56" t="s">
        <v>71</v>
      </c>
      <c r="C50" s="103">
        <v>0.12</v>
      </c>
      <c r="D50" s="74"/>
      <c r="E50" s="74"/>
      <c r="F50" s="75"/>
      <c r="G50" s="41">
        <v>0.09699999999999999</v>
      </c>
      <c r="H50" s="74" t="s">
        <v>25</v>
      </c>
      <c r="I50" s="74" t="s">
        <v>25</v>
      </c>
      <c r="J50" s="69" t="s">
        <v>25</v>
      </c>
      <c r="K50" s="154">
        <v>0.3</v>
      </c>
      <c r="L50" s="74" t="s">
        <v>25</v>
      </c>
      <c r="M50" s="74" t="s">
        <v>25</v>
      </c>
      <c r="N50" s="75" t="s">
        <v>25</v>
      </c>
      <c r="O50" s="41">
        <v>1.7</v>
      </c>
      <c r="P50" s="74" t="s">
        <v>25</v>
      </c>
      <c r="Q50" s="74" t="s">
        <v>25</v>
      </c>
      <c r="R50" s="69" t="s">
        <v>25</v>
      </c>
      <c r="S50" s="165" t="s">
        <v>25</v>
      </c>
      <c r="T50" s="151" t="s">
        <v>25</v>
      </c>
      <c r="U50" s="151" t="s">
        <v>25</v>
      </c>
      <c r="V50" s="152" t="s">
        <v>25</v>
      </c>
      <c r="W50" s="69" t="s">
        <v>25</v>
      </c>
    </row>
    <row r="51" spans="1:23" s="4" customFormat="1" ht="10.5">
      <c r="A51" s="197"/>
      <c r="B51" s="19" t="s">
        <v>27</v>
      </c>
      <c r="C51" s="166">
        <v>0.057</v>
      </c>
      <c r="D51" s="79"/>
      <c r="E51" s="79"/>
      <c r="F51" s="80"/>
      <c r="G51" s="167">
        <v>0.03</v>
      </c>
      <c r="H51" s="79" t="s">
        <v>25</v>
      </c>
      <c r="I51" s="79" t="s">
        <v>25</v>
      </c>
      <c r="J51" s="71" t="s">
        <v>25</v>
      </c>
      <c r="K51" s="168">
        <v>0.14</v>
      </c>
      <c r="L51" s="79" t="s">
        <v>25</v>
      </c>
      <c r="M51" s="79" t="s">
        <v>25</v>
      </c>
      <c r="N51" s="80" t="s">
        <v>25</v>
      </c>
      <c r="O51" s="169">
        <v>0.56</v>
      </c>
      <c r="P51" s="79" t="s">
        <v>25</v>
      </c>
      <c r="Q51" s="79" t="s">
        <v>25</v>
      </c>
      <c r="R51" s="71" t="s">
        <v>25</v>
      </c>
      <c r="S51" s="170" t="s">
        <v>25</v>
      </c>
      <c r="T51" s="171" t="s">
        <v>25</v>
      </c>
      <c r="U51" s="171" t="s">
        <v>25</v>
      </c>
      <c r="V51" s="172" t="s">
        <v>25</v>
      </c>
      <c r="W51" s="71" t="s">
        <v>25</v>
      </c>
    </row>
    <row r="52" spans="1:23" s="4" customFormat="1" ht="11.25" thickBot="1">
      <c r="A52" s="198"/>
      <c r="B52" s="14" t="s">
        <v>72</v>
      </c>
      <c r="C52" s="173">
        <v>1.7</v>
      </c>
      <c r="D52" s="81"/>
      <c r="E52" s="81"/>
      <c r="F52" s="82"/>
      <c r="G52" s="174">
        <v>1.5</v>
      </c>
      <c r="H52" s="81" t="s">
        <v>25</v>
      </c>
      <c r="I52" s="81" t="s">
        <v>25</v>
      </c>
      <c r="J52" s="83" t="s">
        <v>25</v>
      </c>
      <c r="K52" s="175">
        <v>3.2</v>
      </c>
      <c r="L52" s="81" t="s">
        <v>25</v>
      </c>
      <c r="M52" s="81" t="s">
        <v>25</v>
      </c>
      <c r="N52" s="82" t="s">
        <v>25</v>
      </c>
      <c r="O52" s="174">
        <v>15</v>
      </c>
      <c r="P52" s="81" t="s">
        <v>25</v>
      </c>
      <c r="Q52" s="81" t="s">
        <v>25</v>
      </c>
      <c r="R52" s="83" t="s">
        <v>25</v>
      </c>
      <c r="S52" s="176" t="s">
        <v>25</v>
      </c>
      <c r="T52" s="177" t="s">
        <v>25</v>
      </c>
      <c r="U52" s="177" t="s">
        <v>25</v>
      </c>
      <c r="V52" s="178" t="s">
        <v>25</v>
      </c>
      <c r="W52" s="83" t="s">
        <v>25</v>
      </c>
    </row>
    <row r="53" spans="1:104" ht="10.5">
      <c r="A53" s="193" t="s">
        <v>73</v>
      </c>
      <c r="B53" s="194"/>
      <c r="C53" s="84" t="s">
        <v>25</v>
      </c>
      <c r="D53" s="85" t="s">
        <v>25</v>
      </c>
      <c r="E53" s="85" t="s">
        <v>25</v>
      </c>
      <c r="F53" s="86" t="s">
        <v>25</v>
      </c>
      <c r="G53" s="87" t="s">
        <v>25</v>
      </c>
      <c r="H53" s="85" t="s">
        <v>25</v>
      </c>
      <c r="I53" s="85" t="s">
        <v>25</v>
      </c>
      <c r="J53" s="88" t="s">
        <v>25</v>
      </c>
      <c r="K53" s="84" t="s">
        <v>25</v>
      </c>
      <c r="L53" s="85" t="s">
        <v>25</v>
      </c>
      <c r="M53" s="85" t="s">
        <v>25</v>
      </c>
      <c r="N53" s="86" t="s">
        <v>25</v>
      </c>
      <c r="O53" s="87" t="s">
        <v>47</v>
      </c>
      <c r="P53" s="85" t="s">
        <v>25</v>
      </c>
      <c r="Q53" s="85" t="s">
        <v>25</v>
      </c>
      <c r="R53" s="88" t="s">
        <v>25</v>
      </c>
      <c r="S53" s="89">
        <f>SUM(S11:S40)</f>
        <v>0.03017945999999999</v>
      </c>
      <c r="T53" s="90">
        <f>SUM(T11:T40)</f>
        <v>0.03161947</v>
      </c>
      <c r="U53" s="90">
        <f>SUM(U11:U40)</f>
        <v>0.06856002000000004</v>
      </c>
      <c r="V53" s="91">
        <f>SUM(V11:V40)</f>
        <v>0.3162158000000001</v>
      </c>
      <c r="W53" s="92" t="s">
        <v>47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1.25" thickBot="1">
      <c r="A54" s="199" t="s">
        <v>44</v>
      </c>
      <c r="B54" s="200"/>
      <c r="C54" s="93" t="s">
        <v>25</v>
      </c>
      <c r="D54" s="94" t="s">
        <v>25</v>
      </c>
      <c r="E54" s="94" t="s">
        <v>25</v>
      </c>
      <c r="F54" s="95" t="s">
        <v>25</v>
      </c>
      <c r="G54" s="96" t="s">
        <v>25</v>
      </c>
      <c r="H54" s="94" t="s">
        <v>25</v>
      </c>
      <c r="I54" s="94" t="s">
        <v>25</v>
      </c>
      <c r="J54" s="97" t="s">
        <v>25</v>
      </c>
      <c r="K54" s="93" t="s">
        <v>25</v>
      </c>
      <c r="L54" s="94" t="s">
        <v>25</v>
      </c>
      <c r="M54" s="94" t="s">
        <v>25</v>
      </c>
      <c r="N54" s="95" t="s">
        <v>25</v>
      </c>
      <c r="O54" s="96" t="s">
        <v>25</v>
      </c>
      <c r="P54" s="94" t="s">
        <v>25</v>
      </c>
      <c r="Q54" s="94" t="s">
        <v>25</v>
      </c>
      <c r="R54" s="97" t="s">
        <v>25</v>
      </c>
      <c r="S54" s="179">
        <v>0.03</v>
      </c>
      <c r="T54" s="145">
        <v>0.032</v>
      </c>
      <c r="U54" s="180">
        <v>0.06856002</v>
      </c>
      <c r="V54" s="146">
        <v>0.32</v>
      </c>
      <c r="W54" s="181">
        <f>AVERAGE(S54:V54)</f>
        <v>0.112640005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2:104" ht="10.5">
      <c r="B55" s="2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9"/>
      <c r="T55" s="9"/>
      <c r="U55" s="9"/>
      <c r="V55" s="9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2:104" ht="10.5">
      <c r="B56" s="2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7"/>
      <c r="T56" s="57"/>
      <c r="U56" s="57"/>
      <c r="V56" s="57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ht="11.25" thickBot="1"/>
    <row r="58" spans="1:23" ht="10.5">
      <c r="A58" s="189" t="s">
        <v>0</v>
      </c>
      <c r="B58" s="190"/>
      <c r="C58" s="21" t="s">
        <v>52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32"/>
      <c r="T58" s="32"/>
      <c r="U58" s="32"/>
      <c r="V58" s="32"/>
      <c r="W58" s="98"/>
    </row>
    <row r="59" spans="1:23" ht="11.25" thickBot="1">
      <c r="A59" s="191" t="s">
        <v>1</v>
      </c>
      <c r="B59" s="192"/>
      <c r="C59" s="22" t="s">
        <v>74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8"/>
      <c r="R59" s="8"/>
      <c r="S59" s="33"/>
      <c r="T59" s="33"/>
      <c r="U59" s="33"/>
      <c r="V59" s="33"/>
      <c r="W59" s="28"/>
    </row>
    <row r="60" spans="1:23" ht="21" customHeight="1">
      <c r="A60" s="193" t="s">
        <v>2</v>
      </c>
      <c r="B60" s="194"/>
      <c r="C60" s="185" t="s">
        <v>40</v>
      </c>
      <c r="D60" s="186"/>
      <c r="E60" s="186"/>
      <c r="F60" s="187"/>
      <c r="G60" s="188" t="s">
        <v>41</v>
      </c>
      <c r="H60" s="186"/>
      <c r="I60" s="186"/>
      <c r="J60" s="187"/>
      <c r="K60" s="188" t="s">
        <v>42</v>
      </c>
      <c r="L60" s="186"/>
      <c r="M60" s="186"/>
      <c r="N60" s="187"/>
      <c r="O60" s="188" t="s">
        <v>43</v>
      </c>
      <c r="P60" s="186"/>
      <c r="Q60" s="186"/>
      <c r="R60" s="187"/>
      <c r="S60" s="26" t="s">
        <v>40</v>
      </c>
      <c r="T60" s="24" t="s">
        <v>41</v>
      </c>
      <c r="U60" s="24" t="s">
        <v>42</v>
      </c>
      <c r="V60" s="25" t="s">
        <v>43</v>
      </c>
      <c r="W60" s="27" t="s">
        <v>48</v>
      </c>
    </row>
    <row r="61" spans="1:23" ht="24.75" customHeight="1" thickBot="1">
      <c r="A61" s="191" t="s">
        <v>3</v>
      </c>
      <c r="B61" s="195"/>
      <c r="C61" s="23" t="s">
        <v>54</v>
      </c>
      <c r="D61" s="3"/>
      <c r="E61" s="12" t="s">
        <v>4</v>
      </c>
      <c r="F61" s="15" t="s">
        <v>5</v>
      </c>
      <c r="G61" s="16" t="s">
        <v>54</v>
      </c>
      <c r="H61" s="3"/>
      <c r="I61" s="12" t="s">
        <v>4</v>
      </c>
      <c r="J61" s="13" t="s">
        <v>5</v>
      </c>
      <c r="K61" s="11" t="s">
        <v>54</v>
      </c>
      <c r="L61" s="3"/>
      <c r="M61" s="12" t="s">
        <v>4</v>
      </c>
      <c r="N61" s="15" t="s">
        <v>5</v>
      </c>
      <c r="O61" s="16" t="s">
        <v>54</v>
      </c>
      <c r="P61" s="3"/>
      <c r="Q61" s="12" t="s">
        <v>4</v>
      </c>
      <c r="R61" s="13" t="s">
        <v>5</v>
      </c>
      <c r="S61" s="34" t="s">
        <v>45</v>
      </c>
      <c r="T61" s="35" t="s">
        <v>45</v>
      </c>
      <c r="U61" s="35" t="s">
        <v>45</v>
      </c>
      <c r="V61" s="36" t="s">
        <v>45</v>
      </c>
      <c r="W61" s="37" t="s">
        <v>45</v>
      </c>
    </row>
    <row r="62" spans="1:23" ht="10.5" customHeight="1">
      <c r="A62" s="201" t="s">
        <v>55</v>
      </c>
      <c r="B62" s="38" t="s">
        <v>7</v>
      </c>
      <c r="C62" s="99">
        <v>0.25</v>
      </c>
      <c r="D62" s="39"/>
      <c r="E62" s="39">
        <v>0.002</v>
      </c>
      <c r="F62" s="100">
        <v>0.005</v>
      </c>
      <c r="G62" s="101">
        <v>0.3</v>
      </c>
      <c r="H62" s="39"/>
      <c r="I62" s="39">
        <v>0.002</v>
      </c>
      <c r="J62" s="100">
        <v>0.005</v>
      </c>
      <c r="K62" s="101">
        <v>0.18</v>
      </c>
      <c r="L62" s="102"/>
      <c r="M62" s="102">
        <v>0.002</v>
      </c>
      <c r="N62" s="58">
        <v>0.005</v>
      </c>
      <c r="O62" s="101">
        <v>0.15</v>
      </c>
      <c r="P62" s="102"/>
      <c r="Q62" s="102">
        <v>0.002</v>
      </c>
      <c r="R62" s="58">
        <v>0.006</v>
      </c>
      <c r="S62" s="87" t="s">
        <v>25</v>
      </c>
      <c r="T62" s="85" t="s">
        <v>25</v>
      </c>
      <c r="U62" s="85" t="s">
        <v>25</v>
      </c>
      <c r="V62" s="88" t="s">
        <v>25</v>
      </c>
      <c r="W62" s="68" t="s">
        <v>25</v>
      </c>
    </row>
    <row r="63" spans="1:23" ht="10.5">
      <c r="A63" s="202"/>
      <c r="B63" s="40" t="s">
        <v>8</v>
      </c>
      <c r="C63" s="103">
        <v>0.077</v>
      </c>
      <c r="D63" s="42"/>
      <c r="E63" s="42">
        <v>0.001</v>
      </c>
      <c r="F63" s="104">
        <v>0.004</v>
      </c>
      <c r="G63" s="105">
        <v>0.1</v>
      </c>
      <c r="H63" s="42"/>
      <c r="I63" s="42">
        <v>0.001</v>
      </c>
      <c r="J63" s="104">
        <v>0.004</v>
      </c>
      <c r="K63" s="49">
        <v>0.078</v>
      </c>
      <c r="L63" s="106"/>
      <c r="M63" s="106">
        <v>0.001</v>
      </c>
      <c r="N63" s="50">
        <v>0.004</v>
      </c>
      <c r="O63" s="49">
        <v>0.075</v>
      </c>
      <c r="P63" s="106"/>
      <c r="Q63" s="106">
        <v>0.002</v>
      </c>
      <c r="R63" s="50">
        <v>0.005</v>
      </c>
      <c r="S63" s="107" t="s">
        <v>25</v>
      </c>
      <c r="T63" s="108" t="s">
        <v>25</v>
      </c>
      <c r="U63" s="108" t="s">
        <v>25</v>
      </c>
      <c r="V63" s="109" t="s">
        <v>25</v>
      </c>
      <c r="W63" s="69" t="s">
        <v>25</v>
      </c>
    </row>
    <row r="64" spans="1:23" ht="10.5">
      <c r="A64" s="202"/>
      <c r="B64" s="43" t="s">
        <v>6</v>
      </c>
      <c r="C64" s="110">
        <v>0.0005</v>
      </c>
      <c r="D64" s="44" t="s">
        <v>75</v>
      </c>
      <c r="E64" s="44">
        <v>0.001</v>
      </c>
      <c r="F64" s="111">
        <v>0.004</v>
      </c>
      <c r="G64" s="60">
        <v>0.0005</v>
      </c>
      <c r="H64" s="44" t="s">
        <v>75</v>
      </c>
      <c r="I64" s="44">
        <v>0.001</v>
      </c>
      <c r="J64" s="111">
        <v>0.004</v>
      </c>
      <c r="K64" s="49">
        <v>0.002</v>
      </c>
      <c r="L64" s="112" t="s">
        <v>56</v>
      </c>
      <c r="M64" s="112">
        <v>0.001</v>
      </c>
      <c r="N64" s="61">
        <v>0.004</v>
      </c>
      <c r="O64" s="49">
        <v>0.003</v>
      </c>
      <c r="P64" s="112" t="s">
        <v>56</v>
      </c>
      <c r="Q64" s="112">
        <v>0.001</v>
      </c>
      <c r="R64" s="61">
        <v>0.003</v>
      </c>
      <c r="S64" s="113">
        <f>C64</f>
        <v>0.0005</v>
      </c>
      <c r="T64" s="114">
        <f>G64</f>
        <v>0.0005</v>
      </c>
      <c r="U64" s="114">
        <f>K64</f>
        <v>0.002</v>
      </c>
      <c r="V64" s="115">
        <f>O64</f>
        <v>0.003</v>
      </c>
      <c r="W64" s="69" t="s">
        <v>25</v>
      </c>
    </row>
    <row r="65" spans="1:23" ht="10.5">
      <c r="A65" s="202"/>
      <c r="B65" s="43" t="s">
        <v>9</v>
      </c>
      <c r="C65" s="103">
        <v>0.003</v>
      </c>
      <c r="D65" s="44" t="s">
        <v>56</v>
      </c>
      <c r="E65" s="42">
        <v>0.002</v>
      </c>
      <c r="F65" s="104">
        <v>0.006999999999999999</v>
      </c>
      <c r="G65" s="59">
        <v>0.004</v>
      </c>
      <c r="H65" s="44" t="s">
        <v>46</v>
      </c>
      <c r="I65" s="42">
        <v>0.002</v>
      </c>
      <c r="J65" s="104">
        <v>0.006999999999999999</v>
      </c>
      <c r="K65" s="49">
        <v>0.008</v>
      </c>
      <c r="L65" s="112"/>
      <c r="M65" s="106">
        <v>0.002</v>
      </c>
      <c r="N65" s="50">
        <v>0.006999999999999999</v>
      </c>
      <c r="O65" s="49">
        <v>0.017</v>
      </c>
      <c r="P65" s="112"/>
      <c r="Q65" s="106">
        <v>0.002</v>
      </c>
      <c r="R65" s="50">
        <v>0.006999999999999999</v>
      </c>
      <c r="S65" s="113">
        <f>C65</f>
        <v>0.003</v>
      </c>
      <c r="T65" s="114">
        <f>G65</f>
        <v>0.004</v>
      </c>
      <c r="U65" s="114">
        <f>K65</f>
        <v>0.008</v>
      </c>
      <c r="V65" s="115">
        <f>O65</f>
        <v>0.017</v>
      </c>
      <c r="W65" s="69" t="s">
        <v>25</v>
      </c>
    </row>
    <row r="66" spans="1:23" ht="10.5">
      <c r="A66" s="202"/>
      <c r="B66" s="40" t="s">
        <v>10</v>
      </c>
      <c r="C66" s="103">
        <v>0.004</v>
      </c>
      <c r="D66" s="44" t="s">
        <v>56</v>
      </c>
      <c r="E66" s="42">
        <v>0.002</v>
      </c>
      <c r="F66" s="104">
        <v>0.005</v>
      </c>
      <c r="G66" s="59">
        <v>0.003</v>
      </c>
      <c r="H66" s="44" t="s">
        <v>46</v>
      </c>
      <c r="I66" s="42">
        <v>0.002</v>
      </c>
      <c r="J66" s="104">
        <v>0.005</v>
      </c>
      <c r="K66" s="49">
        <v>0.009000000000000001</v>
      </c>
      <c r="L66" s="112"/>
      <c r="M66" s="106">
        <v>0.002</v>
      </c>
      <c r="N66" s="50">
        <v>0.005</v>
      </c>
      <c r="O66" s="49">
        <v>0.019</v>
      </c>
      <c r="P66" s="112"/>
      <c r="Q66" s="106">
        <v>0.002</v>
      </c>
      <c r="R66" s="50">
        <v>0.006</v>
      </c>
      <c r="S66" s="113">
        <f>C66*0.1</f>
        <v>0.0004</v>
      </c>
      <c r="T66" s="114">
        <f>G66*0.1</f>
        <v>0.00030000000000000003</v>
      </c>
      <c r="U66" s="114">
        <f>K66*0.1</f>
        <v>0.0009000000000000002</v>
      </c>
      <c r="V66" s="115">
        <f>O66*0.1</f>
        <v>0.0019</v>
      </c>
      <c r="W66" s="69" t="s">
        <v>25</v>
      </c>
    </row>
    <row r="67" spans="1:23" ht="10.5">
      <c r="A67" s="202"/>
      <c r="B67" s="40" t="s">
        <v>11</v>
      </c>
      <c r="C67" s="103">
        <v>0.005</v>
      </c>
      <c r="D67" s="44" t="s">
        <v>56</v>
      </c>
      <c r="E67" s="42">
        <v>0.002</v>
      </c>
      <c r="F67" s="104">
        <v>0.006</v>
      </c>
      <c r="G67" s="59">
        <v>0.006</v>
      </c>
      <c r="H67" s="44"/>
      <c r="I67" s="42">
        <v>0.002</v>
      </c>
      <c r="J67" s="104">
        <v>0.006</v>
      </c>
      <c r="K67" s="49">
        <v>0.022000000000000002</v>
      </c>
      <c r="L67" s="112"/>
      <c r="M67" s="106">
        <v>0.002</v>
      </c>
      <c r="N67" s="50">
        <v>0.006</v>
      </c>
      <c r="O67" s="49">
        <v>0.032</v>
      </c>
      <c r="P67" s="112"/>
      <c r="Q67" s="106">
        <v>0.002</v>
      </c>
      <c r="R67" s="50">
        <v>0.008</v>
      </c>
      <c r="S67" s="113">
        <f>C67*0.1</f>
        <v>0.0005</v>
      </c>
      <c r="T67" s="114">
        <f>G67*0.1</f>
        <v>0.0006000000000000001</v>
      </c>
      <c r="U67" s="114">
        <f>K67*0.1</f>
        <v>0.0022</v>
      </c>
      <c r="V67" s="115">
        <f>O67*0.1</f>
        <v>0.0032</v>
      </c>
      <c r="W67" s="70" t="s">
        <v>25</v>
      </c>
    </row>
    <row r="68" spans="1:23" ht="10.5">
      <c r="A68" s="202"/>
      <c r="B68" s="43" t="s">
        <v>57</v>
      </c>
      <c r="C68" s="103">
        <v>0.003</v>
      </c>
      <c r="D68" s="44" t="s">
        <v>56</v>
      </c>
      <c r="E68" s="42">
        <v>0.002</v>
      </c>
      <c r="F68" s="104">
        <v>0.005</v>
      </c>
      <c r="G68" s="59">
        <v>0.002</v>
      </c>
      <c r="H68" s="44" t="s">
        <v>46</v>
      </c>
      <c r="I68" s="42">
        <v>0.002</v>
      </c>
      <c r="J68" s="104">
        <v>0.005</v>
      </c>
      <c r="K68" s="49">
        <v>0.012</v>
      </c>
      <c r="L68" s="112"/>
      <c r="M68" s="106">
        <v>0.002</v>
      </c>
      <c r="N68" s="50">
        <v>0.005</v>
      </c>
      <c r="O68" s="49">
        <v>0.027000000000000003</v>
      </c>
      <c r="P68" s="112"/>
      <c r="Q68" s="106">
        <v>0.001</v>
      </c>
      <c r="R68" s="50">
        <v>0.005</v>
      </c>
      <c r="S68" s="113">
        <f>C68*0.1</f>
        <v>0.00030000000000000003</v>
      </c>
      <c r="T68" s="114">
        <f>G68*0.1</f>
        <v>0.0002</v>
      </c>
      <c r="U68" s="114">
        <f>K68*0.1</f>
        <v>0.0012000000000000001</v>
      </c>
      <c r="V68" s="115">
        <f>O68*0.1</f>
        <v>0.0027000000000000006</v>
      </c>
      <c r="W68" s="116" t="s">
        <v>58</v>
      </c>
    </row>
    <row r="69" spans="1:23" ht="10.5">
      <c r="A69" s="202"/>
      <c r="B69" s="40" t="s">
        <v>12</v>
      </c>
      <c r="C69" s="103">
        <v>0.033</v>
      </c>
      <c r="D69" s="42"/>
      <c r="E69" s="42">
        <v>0.002</v>
      </c>
      <c r="F69" s="104">
        <v>0.008</v>
      </c>
      <c r="G69" s="59">
        <v>0.044000000000000004</v>
      </c>
      <c r="H69" s="42"/>
      <c r="I69" s="42">
        <v>0.002</v>
      </c>
      <c r="J69" s="104">
        <v>0.008</v>
      </c>
      <c r="K69" s="105">
        <v>0.1</v>
      </c>
      <c r="L69" s="106"/>
      <c r="M69" s="106">
        <v>0.002</v>
      </c>
      <c r="N69" s="50">
        <v>0.008</v>
      </c>
      <c r="O69" s="105">
        <v>0.17</v>
      </c>
      <c r="P69" s="106"/>
      <c r="Q69" s="106">
        <v>0.002</v>
      </c>
      <c r="R69" s="50">
        <v>0.006999999999999999</v>
      </c>
      <c r="S69" s="113">
        <f>C69*0.01</f>
        <v>0.00033</v>
      </c>
      <c r="T69" s="114">
        <f>G69*0.01</f>
        <v>0.00044000000000000007</v>
      </c>
      <c r="U69" s="114">
        <f>K69*0.01</f>
        <v>0.001</v>
      </c>
      <c r="V69" s="115">
        <f>O69*0.01</f>
        <v>0.0017000000000000001</v>
      </c>
      <c r="W69" s="116" t="s">
        <v>58</v>
      </c>
    </row>
    <row r="70" spans="1:23" ht="11.25" thickBot="1">
      <c r="A70" s="203"/>
      <c r="B70" s="45" t="s">
        <v>13</v>
      </c>
      <c r="C70" s="117">
        <v>0.091</v>
      </c>
      <c r="D70" s="118"/>
      <c r="E70" s="46">
        <v>0.002</v>
      </c>
      <c r="F70" s="119">
        <v>0.006</v>
      </c>
      <c r="G70" s="62">
        <v>0.11</v>
      </c>
      <c r="H70" s="46"/>
      <c r="I70" s="46">
        <v>0.002</v>
      </c>
      <c r="J70" s="119">
        <v>0.006</v>
      </c>
      <c r="K70" s="67">
        <v>0.17</v>
      </c>
      <c r="L70" s="120"/>
      <c r="M70" s="120">
        <v>0.002</v>
      </c>
      <c r="N70" s="66">
        <v>0.006</v>
      </c>
      <c r="O70" s="67">
        <v>0.29</v>
      </c>
      <c r="P70" s="120"/>
      <c r="Q70" s="120">
        <v>0.004</v>
      </c>
      <c r="R70" s="66">
        <v>0.014</v>
      </c>
      <c r="S70" s="121">
        <f>C70*0.0003</f>
        <v>2.7299999999999996E-05</v>
      </c>
      <c r="T70" s="122">
        <f>G70*0.0003</f>
        <v>3.2999999999999996E-05</v>
      </c>
      <c r="U70" s="122">
        <f>K70*0.0003</f>
        <v>5.1E-05</v>
      </c>
      <c r="V70" s="123">
        <f>O70*0.0003</f>
        <v>8.699999999999999E-05</v>
      </c>
      <c r="W70" s="124" t="s">
        <v>58</v>
      </c>
    </row>
    <row r="71" spans="1:23" ht="10.5" customHeight="1">
      <c r="A71" s="201" t="s">
        <v>59</v>
      </c>
      <c r="B71" s="47" t="s">
        <v>15</v>
      </c>
      <c r="C71" s="99">
        <v>0.022000000000000002</v>
      </c>
      <c r="D71" s="39"/>
      <c r="E71" s="39">
        <v>0.001</v>
      </c>
      <c r="F71" s="100">
        <v>0.004</v>
      </c>
      <c r="G71" s="63">
        <v>0.021</v>
      </c>
      <c r="H71" s="39"/>
      <c r="I71" s="39">
        <v>0.001</v>
      </c>
      <c r="J71" s="100">
        <v>0.004</v>
      </c>
      <c r="K71" s="125">
        <v>0.049</v>
      </c>
      <c r="L71" s="102"/>
      <c r="M71" s="102">
        <v>0.001</v>
      </c>
      <c r="N71" s="58">
        <v>0.004</v>
      </c>
      <c r="O71" s="125">
        <v>0.077</v>
      </c>
      <c r="P71" s="102"/>
      <c r="Q71" s="102">
        <v>0.002</v>
      </c>
      <c r="R71" s="58">
        <v>0.006</v>
      </c>
      <c r="S71" s="87" t="s">
        <v>25</v>
      </c>
      <c r="T71" s="85" t="s">
        <v>25</v>
      </c>
      <c r="U71" s="85" t="s">
        <v>25</v>
      </c>
      <c r="V71" s="88" t="s">
        <v>25</v>
      </c>
      <c r="W71" s="68" t="s">
        <v>25</v>
      </c>
    </row>
    <row r="72" spans="1:23" ht="10.5">
      <c r="A72" s="202"/>
      <c r="B72" s="40" t="s">
        <v>14</v>
      </c>
      <c r="C72" s="103">
        <v>0.011000000000000001</v>
      </c>
      <c r="D72" s="44"/>
      <c r="E72" s="42">
        <v>0.0006000000000000001</v>
      </c>
      <c r="F72" s="104">
        <v>0.0021</v>
      </c>
      <c r="G72" s="59">
        <v>0.012</v>
      </c>
      <c r="H72" s="42"/>
      <c r="I72" s="42">
        <v>0.0007</v>
      </c>
      <c r="J72" s="104">
        <v>0.0022</v>
      </c>
      <c r="K72" s="49">
        <v>0.023</v>
      </c>
      <c r="L72" s="126"/>
      <c r="M72" s="126">
        <v>0.0007</v>
      </c>
      <c r="N72" s="127">
        <v>0.0022</v>
      </c>
      <c r="O72" s="49">
        <v>0.05</v>
      </c>
      <c r="P72" s="106"/>
      <c r="Q72" s="106">
        <v>0.001</v>
      </c>
      <c r="R72" s="50">
        <v>0.003</v>
      </c>
      <c r="S72" s="113">
        <f>C72*0.1</f>
        <v>0.0011</v>
      </c>
      <c r="T72" s="114">
        <f>G72*0.1</f>
        <v>0.0012000000000000001</v>
      </c>
      <c r="U72" s="114">
        <f>K72*0.1</f>
        <v>0.0023</v>
      </c>
      <c r="V72" s="115">
        <f>O72*0.1</f>
        <v>0.005000000000000001</v>
      </c>
      <c r="W72" s="69" t="s">
        <v>25</v>
      </c>
    </row>
    <row r="73" spans="1:23" ht="10.5">
      <c r="A73" s="202"/>
      <c r="B73" s="48" t="s">
        <v>16</v>
      </c>
      <c r="C73" s="103">
        <v>0.021</v>
      </c>
      <c r="D73" s="42"/>
      <c r="E73" s="42">
        <v>0.002</v>
      </c>
      <c r="F73" s="104">
        <v>0.006</v>
      </c>
      <c r="G73" s="59">
        <v>0.019</v>
      </c>
      <c r="H73" s="42"/>
      <c r="I73" s="42">
        <v>0.002</v>
      </c>
      <c r="J73" s="104">
        <v>0.006</v>
      </c>
      <c r="K73" s="49">
        <v>0.059000000000000004</v>
      </c>
      <c r="L73" s="106"/>
      <c r="M73" s="106">
        <v>0.002</v>
      </c>
      <c r="N73" s="50">
        <v>0.006</v>
      </c>
      <c r="O73" s="105">
        <v>0.12</v>
      </c>
      <c r="P73" s="106"/>
      <c r="Q73" s="106">
        <v>0.002</v>
      </c>
      <c r="R73" s="50">
        <v>0.006</v>
      </c>
      <c r="S73" s="113">
        <f>C73*0.03</f>
        <v>0.00063</v>
      </c>
      <c r="T73" s="114">
        <f>G73*0.03</f>
        <v>0.00057</v>
      </c>
      <c r="U73" s="114">
        <f>K73*0.03</f>
        <v>0.00177</v>
      </c>
      <c r="V73" s="115">
        <f>O73*0.03</f>
        <v>0.0036</v>
      </c>
      <c r="W73" s="69" t="s">
        <v>25</v>
      </c>
    </row>
    <row r="74" spans="1:23" ht="10.5">
      <c r="A74" s="202"/>
      <c r="B74" s="48" t="s">
        <v>17</v>
      </c>
      <c r="C74" s="103">
        <v>0.013999999999999999</v>
      </c>
      <c r="D74" s="44"/>
      <c r="E74" s="42">
        <v>0.001</v>
      </c>
      <c r="F74" s="104">
        <v>0.005</v>
      </c>
      <c r="G74" s="59">
        <v>0.013000000000000001</v>
      </c>
      <c r="H74" s="42"/>
      <c r="I74" s="42">
        <v>0.001</v>
      </c>
      <c r="J74" s="104">
        <v>0.005</v>
      </c>
      <c r="K74" s="49">
        <v>0.042</v>
      </c>
      <c r="L74" s="106"/>
      <c r="M74" s="106">
        <v>0.001</v>
      </c>
      <c r="N74" s="50">
        <v>0.005</v>
      </c>
      <c r="O74" s="105">
        <v>0.12</v>
      </c>
      <c r="P74" s="106"/>
      <c r="Q74" s="106">
        <v>0.001</v>
      </c>
      <c r="R74" s="50">
        <v>0.004</v>
      </c>
      <c r="S74" s="113">
        <f>C74*0.3</f>
        <v>0.0042</v>
      </c>
      <c r="T74" s="114">
        <f>G74*0.3</f>
        <v>0.0039000000000000003</v>
      </c>
      <c r="U74" s="114">
        <f>K74*0.3</f>
        <v>0.0126</v>
      </c>
      <c r="V74" s="115">
        <f>O74*0.3</f>
        <v>0.036</v>
      </c>
      <c r="W74" s="69" t="s">
        <v>25</v>
      </c>
    </row>
    <row r="75" spans="1:23" ht="10.5">
      <c r="A75" s="202"/>
      <c r="B75" s="48" t="s">
        <v>18</v>
      </c>
      <c r="C75" s="103">
        <v>0.017</v>
      </c>
      <c r="D75" s="44"/>
      <c r="E75" s="42">
        <v>0.002</v>
      </c>
      <c r="F75" s="104">
        <v>0.006</v>
      </c>
      <c r="G75" s="49">
        <v>0.02</v>
      </c>
      <c r="H75" s="42"/>
      <c r="I75" s="42">
        <v>0.002</v>
      </c>
      <c r="J75" s="104">
        <v>0.006999999999999999</v>
      </c>
      <c r="K75" s="49">
        <v>0.065</v>
      </c>
      <c r="L75" s="106"/>
      <c r="M75" s="106">
        <v>0.002</v>
      </c>
      <c r="N75" s="50">
        <v>0.006999999999999999</v>
      </c>
      <c r="O75" s="105">
        <v>0.14</v>
      </c>
      <c r="P75" s="106"/>
      <c r="Q75" s="106">
        <v>0.001</v>
      </c>
      <c r="R75" s="50">
        <v>0.003</v>
      </c>
      <c r="S75" s="113">
        <f>C75*0.1</f>
        <v>0.0017000000000000001</v>
      </c>
      <c r="T75" s="114">
        <f>G75*0.1</f>
        <v>0.002</v>
      </c>
      <c r="U75" s="114">
        <f>K75*0.1</f>
        <v>0.006500000000000001</v>
      </c>
      <c r="V75" s="115">
        <f>O75*0.1</f>
        <v>0.014000000000000002</v>
      </c>
      <c r="W75" s="71" t="s">
        <v>25</v>
      </c>
    </row>
    <row r="76" spans="1:23" ht="10.5">
      <c r="A76" s="202"/>
      <c r="B76" s="48" t="s">
        <v>19</v>
      </c>
      <c r="C76" s="103">
        <v>0.013999999999999999</v>
      </c>
      <c r="D76" s="44"/>
      <c r="E76" s="42">
        <v>0.002</v>
      </c>
      <c r="F76" s="104">
        <v>0.006</v>
      </c>
      <c r="G76" s="59">
        <v>0.016</v>
      </c>
      <c r="H76" s="44"/>
      <c r="I76" s="42">
        <v>0.002</v>
      </c>
      <c r="J76" s="104">
        <v>0.006</v>
      </c>
      <c r="K76" s="49">
        <v>0.054000000000000006</v>
      </c>
      <c r="L76" s="106"/>
      <c r="M76" s="106">
        <v>0.002</v>
      </c>
      <c r="N76" s="50">
        <v>0.006</v>
      </c>
      <c r="O76" s="105">
        <v>0.12</v>
      </c>
      <c r="P76" s="106"/>
      <c r="Q76" s="106">
        <v>0.001</v>
      </c>
      <c r="R76" s="50">
        <v>0.004</v>
      </c>
      <c r="S76" s="113">
        <f>C76*0.1</f>
        <v>0.0014</v>
      </c>
      <c r="T76" s="114">
        <f>G76*0.1</f>
        <v>0.0016</v>
      </c>
      <c r="U76" s="114">
        <f>K76*0.1</f>
        <v>0.005400000000000001</v>
      </c>
      <c r="V76" s="115">
        <f>O76*0.1</f>
        <v>0.012</v>
      </c>
      <c r="W76" s="70" t="s">
        <v>25</v>
      </c>
    </row>
    <row r="77" spans="1:23" ht="10.5">
      <c r="A77" s="202"/>
      <c r="B77" s="48" t="s">
        <v>20</v>
      </c>
      <c r="C77" s="103">
        <v>0.001</v>
      </c>
      <c r="D77" s="44" t="s">
        <v>75</v>
      </c>
      <c r="E77" s="42">
        <v>0.002</v>
      </c>
      <c r="F77" s="104">
        <v>0.006999999999999999</v>
      </c>
      <c r="G77" s="59">
        <v>0.002</v>
      </c>
      <c r="H77" s="44" t="s">
        <v>46</v>
      </c>
      <c r="I77" s="42">
        <v>0.002</v>
      </c>
      <c r="J77" s="104">
        <v>0.006999999999999999</v>
      </c>
      <c r="K77" s="49">
        <v>0.011000000000000001</v>
      </c>
      <c r="L77" s="112"/>
      <c r="M77" s="106">
        <v>0.002</v>
      </c>
      <c r="N77" s="50">
        <v>0.006999999999999999</v>
      </c>
      <c r="O77" s="49">
        <v>0.039</v>
      </c>
      <c r="P77" s="112"/>
      <c r="Q77" s="106">
        <v>0.001</v>
      </c>
      <c r="R77" s="50">
        <v>0.004</v>
      </c>
      <c r="S77" s="113">
        <f>C77*0.1</f>
        <v>0.0001</v>
      </c>
      <c r="T77" s="114">
        <f>G77*0.1</f>
        <v>0.0002</v>
      </c>
      <c r="U77" s="114">
        <f>K77*0.1</f>
        <v>0.0011</v>
      </c>
      <c r="V77" s="115">
        <f>O77*0.1</f>
        <v>0.0039000000000000003</v>
      </c>
      <c r="W77" s="116" t="s">
        <v>58</v>
      </c>
    </row>
    <row r="78" spans="1:23" ht="10.5">
      <c r="A78" s="202"/>
      <c r="B78" s="48" t="s">
        <v>21</v>
      </c>
      <c r="C78" s="103">
        <v>0.013999999999999999</v>
      </c>
      <c r="D78" s="44"/>
      <c r="E78" s="42">
        <v>0.0008</v>
      </c>
      <c r="F78" s="104">
        <v>0.0028</v>
      </c>
      <c r="G78" s="59">
        <v>0.013999999999999999</v>
      </c>
      <c r="H78" s="42"/>
      <c r="I78" s="42">
        <v>0.0008</v>
      </c>
      <c r="J78" s="104">
        <v>0.0028</v>
      </c>
      <c r="K78" s="49">
        <v>0.05</v>
      </c>
      <c r="L78" s="126"/>
      <c r="M78" s="126">
        <v>0.0008</v>
      </c>
      <c r="N78" s="127">
        <v>0.0028</v>
      </c>
      <c r="O78" s="105">
        <v>0.13</v>
      </c>
      <c r="P78" s="106"/>
      <c r="Q78" s="106">
        <v>0.002</v>
      </c>
      <c r="R78" s="50">
        <v>0.006</v>
      </c>
      <c r="S78" s="113">
        <f>C78*0.1</f>
        <v>0.0014</v>
      </c>
      <c r="T78" s="114">
        <f>G78*0.1</f>
        <v>0.0014</v>
      </c>
      <c r="U78" s="114">
        <f>K78*0.1</f>
        <v>0.005000000000000001</v>
      </c>
      <c r="V78" s="115">
        <f>O78*0.1</f>
        <v>0.013000000000000001</v>
      </c>
      <c r="W78" s="116" t="s">
        <v>58</v>
      </c>
    </row>
    <row r="79" spans="1:23" ht="10.5">
      <c r="A79" s="202"/>
      <c r="B79" s="48" t="s">
        <v>22</v>
      </c>
      <c r="C79" s="103">
        <v>0.044000000000000004</v>
      </c>
      <c r="D79" s="42"/>
      <c r="E79" s="42">
        <v>0.002</v>
      </c>
      <c r="F79" s="104">
        <v>0.006999999999999999</v>
      </c>
      <c r="G79" s="59">
        <v>0.040999999999999995</v>
      </c>
      <c r="H79" s="42"/>
      <c r="I79" s="42">
        <v>0.002</v>
      </c>
      <c r="J79" s="104">
        <v>0.006999999999999999</v>
      </c>
      <c r="K79" s="105">
        <v>0.17</v>
      </c>
      <c r="L79" s="106"/>
      <c r="M79" s="106">
        <v>0.002</v>
      </c>
      <c r="N79" s="50">
        <v>0.006999999999999999</v>
      </c>
      <c r="O79" s="105">
        <v>0.42</v>
      </c>
      <c r="P79" s="106"/>
      <c r="Q79" s="106">
        <v>0.002</v>
      </c>
      <c r="R79" s="50">
        <v>0.006</v>
      </c>
      <c r="S79" s="113">
        <f>C79*0.01</f>
        <v>0.00044000000000000007</v>
      </c>
      <c r="T79" s="114">
        <f>G79*0.01</f>
        <v>0.00040999999999999994</v>
      </c>
      <c r="U79" s="114">
        <f>K79*0.01</f>
        <v>0.0017000000000000001</v>
      </c>
      <c r="V79" s="115">
        <f>O79*0.01</f>
        <v>0.0042</v>
      </c>
      <c r="W79" s="116" t="s">
        <v>58</v>
      </c>
    </row>
    <row r="80" spans="1:23" ht="10.5">
      <c r="A80" s="202"/>
      <c r="B80" s="48" t="s">
        <v>23</v>
      </c>
      <c r="C80" s="103">
        <v>0.008</v>
      </c>
      <c r="D80" s="44"/>
      <c r="E80" s="42">
        <v>0.001</v>
      </c>
      <c r="F80" s="104">
        <v>0.004</v>
      </c>
      <c r="G80" s="59">
        <v>0.006999999999999999</v>
      </c>
      <c r="H80" s="44"/>
      <c r="I80" s="42">
        <v>0.001</v>
      </c>
      <c r="J80" s="104">
        <v>0.004</v>
      </c>
      <c r="K80" s="49">
        <v>0.03</v>
      </c>
      <c r="L80" s="106"/>
      <c r="M80" s="106">
        <v>0.001</v>
      </c>
      <c r="N80" s="50">
        <v>0.004</v>
      </c>
      <c r="O80" s="49">
        <v>0.043</v>
      </c>
      <c r="P80" s="112"/>
      <c r="Q80" s="106">
        <v>0.002</v>
      </c>
      <c r="R80" s="50">
        <v>0.005</v>
      </c>
      <c r="S80" s="113">
        <f>C80*0.01</f>
        <v>8E-05</v>
      </c>
      <c r="T80" s="114">
        <f>G80*0.01</f>
        <v>7E-05</v>
      </c>
      <c r="U80" s="114">
        <f>K80*0.01</f>
        <v>0.0003</v>
      </c>
      <c r="V80" s="115">
        <f>O80*0.01</f>
        <v>0.00043</v>
      </c>
      <c r="W80" s="116" t="s">
        <v>58</v>
      </c>
    </row>
    <row r="81" spans="1:23" ht="11.25" thickBot="1">
      <c r="A81" s="203"/>
      <c r="B81" s="51" t="s">
        <v>24</v>
      </c>
      <c r="C81" s="117">
        <v>0.035</v>
      </c>
      <c r="D81" s="118"/>
      <c r="E81" s="46">
        <v>0.0006000000000000001</v>
      </c>
      <c r="F81" s="119">
        <v>0.0021</v>
      </c>
      <c r="G81" s="62">
        <v>0.026000000000000002</v>
      </c>
      <c r="H81" s="118"/>
      <c r="I81" s="46">
        <v>0.0007</v>
      </c>
      <c r="J81" s="119">
        <v>0.0022</v>
      </c>
      <c r="K81" s="67">
        <v>0.12</v>
      </c>
      <c r="L81" s="130"/>
      <c r="M81" s="130">
        <v>0.0007</v>
      </c>
      <c r="N81" s="131">
        <v>0.0022</v>
      </c>
      <c r="O81" s="67">
        <v>0.19</v>
      </c>
      <c r="P81" s="120"/>
      <c r="Q81" s="120">
        <v>0.005</v>
      </c>
      <c r="R81" s="66">
        <v>0.016</v>
      </c>
      <c r="S81" s="121">
        <f>C81*0.0003</f>
        <v>1.05E-05</v>
      </c>
      <c r="T81" s="122">
        <f>G81*0.0003</f>
        <v>7.8E-06</v>
      </c>
      <c r="U81" s="122">
        <f>K81*0.0003</f>
        <v>3.5999999999999994E-05</v>
      </c>
      <c r="V81" s="123">
        <f>O81*0.0003</f>
        <v>5.6999999999999996E-05</v>
      </c>
      <c r="W81" s="132" t="s">
        <v>58</v>
      </c>
    </row>
    <row r="82" spans="1:23" ht="10.5" customHeight="1">
      <c r="A82" s="201" t="s">
        <v>60</v>
      </c>
      <c r="B82" s="52" t="s">
        <v>29</v>
      </c>
      <c r="C82" s="103">
        <v>0.092</v>
      </c>
      <c r="D82" s="42"/>
      <c r="E82" s="42">
        <v>0.001</v>
      </c>
      <c r="F82" s="104">
        <v>0.005</v>
      </c>
      <c r="G82" s="59">
        <v>0.14</v>
      </c>
      <c r="H82" s="42"/>
      <c r="I82" s="42">
        <v>0.001</v>
      </c>
      <c r="J82" s="104">
        <v>0.005</v>
      </c>
      <c r="K82" s="49">
        <v>0.04</v>
      </c>
      <c r="L82" s="106"/>
      <c r="M82" s="106">
        <v>0.001</v>
      </c>
      <c r="N82" s="50">
        <v>0.005</v>
      </c>
      <c r="O82" s="49">
        <v>0.032</v>
      </c>
      <c r="P82" s="106"/>
      <c r="Q82" s="106">
        <v>0.002</v>
      </c>
      <c r="R82" s="50">
        <v>0.006999999999999999</v>
      </c>
      <c r="S82" s="133">
        <f>C82*0.0003</f>
        <v>2.7599999999999997E-05</v>
      </c>
      <c r="T82" s="134">
        <f>G82*0.0003</f>
        <v>4.2E-05</v>
      </c>
      <c r="U82" s="134">
        <f>K82*0.0003</f>
        <v>1.1999999999999999E-05</v>
      </c>
      <c r="V82" s="135">
        <f>O82*0.0003</f>
        <v>9.6E-06</v>
      </c>
      <c r="W82" s="68" t="s">
        <v>25</v>
      </c>
    </row>
    <row r="83" spans="1:23" ht="10.5">
      <c r="A83" s="202"/>
      <c r="B83" s="53" t="s">
        <v>28</v>
      </c>
      <c r="C83" s="136">
        <v>0.45</v>
      </c>
      <c r="D83" s="54"/>
      <c r="E83" s="54">
        <v>0.0008</v>
      </c>
      <c r="F83" s="137">
        <v>0.0025</v>
      </c>
      <c r="G83" s="65">
        <v>0.76</v>
      </c>
      <c r="H83" s="54"/>
      <c r="I83" s="54">
        <v>0.0008</v>
      </c>
      <c r="J83" s="137">
        <v>0.0025</v>
      </c>
      <c r="K83" s="138">
        <v>0.24</v>
      </c>
      <c r="L83" s="139"/>
      <c r="M83" s="139">
        <v>0.0008</v>
      </c>
      <c r="N83" s="140">
        <v>0.0025</v>
      </c>
      <c r="O83" s="138">
        <v>0.15</v>
      </c>
      <c r="P83" s="141"/>
      <c r="Q83" s="141">
        <v>0.001</v>
      </c>
      <c r="R83" s="64">
        <v>0.004</v>
      </c>
      <c r="S83" s="133">
        <f>C83*0.0001</f>
        <v>4.5E-05</v>
      </c>
      <c r="T83" s="134">
        <f>G83*0.0001</f>
        <v>7.6E-05</v>
      </c>
      <c r="U83" s="134">
        <f>K83*0.0001</f>
        <v>2.4E-05</v>
      </c>
      <c r="V83" s="135">
        <f>O83*0.0001</f>
        <v>1.5E-05</v>
      </c>
      <c r="W83" s="69" t="s">
        <v>25</v>
      </c>
    </row>
    <row r="84" spans="1:23" ht="10.5">
      <c r="A84" s="202"/>
      <c r="B84" s="52" t="s">
        <v>30</v>
      </c>
      <c r="C84" s="103">
        <v>0.047</v>
      </c>
      <c r="D84" s="42"/>
      <c r="E84" s="42">
        <v>0.0006000000000000001</v>
      </c>
      <c r="F84" s="104">
        <v>0.0019</v>
      </c>
      <c r="G84" s="105">
        <v>0.1</v>
      </c>
      <c r="H84" s="42"/>
      <c r="I84" s="42">
        <v>0.0006000000000000001</v>
      </c>
      <c r="J84" s="104">
        <v>0.0019</v>
      </c>
      <c r="K84" s="49">
        <v>0.045</v>
      </c>
      <c r="L84" s="126"/>
      <c r="M84" s="126">
        <v>0.0006000000000000001</v>
      </c>
      <c r="N84" s="127">
        <v>0.0019</v>
      </c>
      <c r="O84" s="49">
        <v>0.078</v>
      </c>
      <c r="P84" s="106"/>
      <c r="Q84" s="106">
        <v>0.002</v>
      </c>
      <c r="R84" s="50">
        <v>0.006</v>
      </c>
      <c r="S84" s="113">
        <f>C84*0.1</f>
        <v>0.0047</v>
      </c>
      <c r="T84" s="114">
        <f>G84*0.1</f>
        <v>0.010000000000000002</v>
      </c>
      <c r="U84" s="134">
        <f>K84*0.1</f>
        <v>0.0045</v>
      </c>
      <c r="V84" s="135">
        <f>O84*0.1</f>
        <v>0.0078000000000000005</v>
      </c>
      <c r="W84" s="69" t="s">
        <v>25</v>
      </c>
    </row>
    <row r="85" spans="1:23" ht="10.5">
      <c r="A85" s="202"/>
      <c r="B85" s="52" t="s">
        <v>31</v>
      </c>
      <c r="C85" s="103">
        <v>0.006</v>
      </c>
      <c r="D85" s="44"/>
      <c r="E85" s="42">
        <v>0.001</v>
      </c>
      <c r="F85" s="104">
        <v>0.003</v>
      </c>
      <c r="G85" s="49">
        <v>0.01</v>
      </c>
      <c r="H85" s="44"/>
      <c r="I85" s="42">
        <v>0.001</v>
      </c>
      <c r="J85" s="104">
        <v>0.003</v>
      </c>
      <c r="K85" s="49">
        <v>0.013000000000000001</v>
      </c>
      <c r="L85" s="112"/>
      <c r="M85" s="106">
        <v>0.001</v>
      </c>
      <c r="N85" s="50">
        <v>0.003</v>
      </c>
      <c r="O85" s="49">
        <v>0.027999999999999997</v>
      </c>
      <c r="P85" s="112"/>
      <c r="Q85" s="106">
        <v>0.002</v>
      </c>
      <c r="R85" s="50">
        <v>0.005</v>
      </c>
      <c r="S85" s="133">
        <f>C85*0.03</f>
        <v>0.00017999999999999998</v>
      </c>
      <c r="T85" s="134">
        <f>G85*0.03</f>
        <v>0.0003</v>
      </c>
      <c r="U85" s="134">
        <f>K85*0.03</f>
        <v>0.00039</v>
      </c>
      <c r="V85" s="135">
        <f>O85*0.03</f>
        <v>0.0008399999999999999</v>
      </c>
      <c r="W85" s="69" t="s">
        <v>25</v>
      </c>
    </row>
    <row r="86" spans="1:23" ht="10.5">
      <c r="A86" s="202"/>
      <c r="B86" s="53" t="s">
        <v>35</v>
      </c>
      <c r="C86" s="136">
        <v>0.062000000000000006</v>
      </c>
      <c r="D86" s="54"/>
      <c r="E86" s="54">
        <v>0.002</v>
      </c>
      <c r="F86" s="137">
        <v>0.005</v>
      </c>
      <c r="G86" s="65">
        <v>0.12</v>
      </c>
      <c r="H86" s="54"/>
      <c r="I86" s="54">
        <v>0.002</v>
      </c>
      <c r="J86" s="137">
        <v>0.005</v>
      </c>
      <c r="K86" s="142">
        <v>0.03</v>
      </c>
      <c r="L86" s="141"/>
      <c r="M86" s="141">
        <v>0.002</v>
      </c>
      <c r="N86" s="64">
        <v>0.005</v>
      </c>
      <c r="O86" s="142">
        <v>0.019</v>
      </c>
      <c r="P86" s="141"/>
      <c r="Q86" s="141">
        <v>0.001</v>
      </c>
      <c r="R86" s="64">
        <v>0.004</v>
      </c>
      <c r="S86" s="133">
        <f aca="true" t="shared" si="4" ref="S86:S93">C86*0.00003</f>
        <v>1.8600000000000002E-06</v>
      </c>
      <c r="T86" s="134">
        <f aca="true" t="shared" si="5" ref="T86:T93">G86*0.00003</f>
        <v>3.6E-06</v>
      </c>
      <c r="U86" s="134">
        <f aca="true" t="shared" si="6" ref="U86:U93">K86*0.00003</f>
        <v>9E-07</v>
      </c>
      <c r="V86" s="135">
        <f aca="true" t="shared" si="7" ref="V86:V93">O86*0.00003</f>
        <v>5.7E-07</v>
      </c>
      <c r="W86" s="69" t="s">
        <v>25</v>
      </c>
    </row>
    <row r="87" spans="1:23" ht="10.5">
      <c r="A87" s="202"/>
      <c r="B87" s="52" t="s">
        <v>34</v>
      </c>
      <c r="C87" s="103">
        <v>1.2</v>
      </c>
      <c r="D87" s="42"/>
      <c r="E87" s="42">
        <v>0.001</v>
      </c>
      <c r="F87" s="104">
        <v>0.005</v>
      </c>
      <c r="G87" s="59">
        <v>2.2</v>
      </c>
      <c r="H87" s="42"/>
      <c r="I87" s="42">
        <v>0.001</v>
      </c>
      <c r="J87" s="104">
        <v>0.005</v>
      </c>
      <c r="K87" s="105">
        <v>0.96</v>
      </c>
      <c r="L87" s="106"/>
      <c r="M87" s="106">
        <v>0.001</v>
      </c>
      <c r="N87" s="50">
        <v>0.005</v>
      </c>
      <c r="O87" s="105">
        <v>0.41</v>
      </c>
      <c r="P87" s="106"/>
      <c r="Q87" s="106">
        <v>0.002</v>
      </c>
      <c r="R87" s="50">
        <v>0.008</v>
      </c>
      <c r="S87" s="133">
        <f t="shared" si="4"/>
        <v>3.6E-05</v>
      </c>
      <c r="T87" s="134">
        <f t="shared" si="5"/>
        <v>6.6E-05</v>
      </c>
      <c r="U87" s="134">
        <f t="shared" si="6"/>
        <v>2.88E-05</v>
      </c>
      <c r="V87" s="135">
        <f t="shared" si="7"/>
        <v>1.2299999999999999E-05</v>
      </c>
      <c r="W87" s="70" t="s">
        <v>25</v>
      </c>
    </row>
    <row r="88" spans="1:23" ht="10.5">
      <c r="A88" s="202"/>
      <c r="B88" s="53" t="s">
        <v>32</v>
      </c>
      <c r="C88" s="136">
        <v>0.38</v>
      </c>
      <c r="D88" s="54"/>
      <c r="E88" s="54">
        <v>0.002</v>
      </c>
      <c r="F88" s="137">
        <v>0.008</v>
      </c>
      <c r="G88" s="65">
        <v>0.72</v>
      </c>
      <c r="H88" s="54"/>
      <c r="I88" s="54">
        <v>0.002</v>
      </c>
      <c r="J88" s="137">
        <v>0.008</v>
      </c>
      <c r="K88" s="138">
        <v>0.35</v>
      </c>
      <c r="L88" s="141"/>
      <c r="M88" s="141">
        <v>0.002</v>
      </c>
      <c r="N88" s="64">
        <v>0.008</v>
      </c>
      <c r="O88" s="138">
        <v>0.17</v>
      </c>
      <c r="P88" s="141"/>
      <c r="Q88" s="141">
        <v>0.001</v>
      </c>
      <c r="R88" s="64">
        <v>0.004</v>
      </c>
      <c r="S88" s="133">
        <f t="shared" si="4"/>
        <v>1.1400000000000001E-05</v>
      </c>
      <c r="T88" s="134">
        <f t="shared" si="5"/>
        <v>2.16E-05</v>
      </c>
      <c r="U88" s="134">
        <f t="shared" si="6"/>
        <v>1.05E-05</v>
      </c>
      <c r="V88" s="135">
        <f t="shared" si="7"/>
        <v>5.1E-06</v>
      </c>
      <c r="W88" s="143" t="s">
        <v>58</v>
      </c>
    </row>
    <row r="89" spans="1:23" ht="10.5">
      <c r="A89" s="202"/>
      <c r="B89" s="52" t="s">
        <v>33</v>
      </c>
      <c r="C89" s="103">
        <v>0.043</v>
      </c>
      <c r="D89" s="42"/>
      <c r="E89" s="42">
        <v>0.002</v>
      </c>
      <c r="F89" s="104">
        <v>0.006</v>
      </c>
      <c r="G89" s="49">
        <v>0.07</v>
      </c>
      <c r="H89" s="42"/>
      <c r="I89" s="42">
        <v>0.002</v>
      </c>
      <c r="J89" s="104">
        <v>0.006</v>
      </c>
      <c r="K89" s="49">
        <v>0.038</v>
      </c>
      <c r="L89" s="106"/>
      <c r="M89" s="106">
        <v>0.002</v>
      </c>
      <c r="N89" s="50">
        <v>0.006</v>
      </c>
      <c r="O89" s="49">
        <v>0.024</v>
      </c>
      <c r="P89" s="106"/>
      <c r="Q89" s="106">
        <v>0.001</v>
      </c>
      <c r="R89" s="50">
        <v>0.003</v>
      </c>
      <c r="S89" s="133">
        <f t="shared" si="4"/>
        <v>1.29E-06</v>
      </c>
      <c r="T89" s="134">
        <f t="shared" si="5"/>
        <v>2.1000000000000002E-06</v>
      </c>
      <c r="U89" s="134">
        <f t="shared" si="6"/>
        <v>1.14E-06</v>
      </c>
      <c r="V89" s="135">
        <f t="shared" si="7"/>
        <v>7.2E-07</v>
      </c>
      <c r="W89" s="143" t="s">
        <v>58</v>
      </c>
    </row>
    <row r="90" spans="1:23" ht="10.5">
      <c r="A90" s="202"/>
      <c r="B90" s="52" t="s">
        <v>38</v>
      </c>
      <c r="C90" s="103">
        <v>0.032</v>
      </c>
      <c r="D90" s="42"/>
      <c r="E90" s="42">
        <v>0.002</v>
      </c>
      <c r="F90" s="104">
        <v>0.006</v>
      </c>
      <c r="G90" s="59">
        <v>0.062000000000000006</v>
      </c>
      <c r="H90" s="42"/>
      <c r="I90" s="42">
        <v>0.002</v>
      </c>
      <c r="J90" s="104">
        <v>0.006</v>
      </c>
      <c r="K90" s="49">
        <v>0.03</v>
      </c>
      <c r="L90" s="106"/>
      <c r="M90" s="106">
        <v>0.002</v>
      </c>
      <c r="N90" s="50">
        <v>0.006</v>
      </c>
      <c r="O90" s="49">
        <v>0.027999999999999997</v>
      </c>
      <c r="P90" s="106"/>
      <c r="Q90" s="106">
        <v>0.002</v>
      </c>
      <c r="R90" s="50">
        <v>0.008</v>
      </c>
      <c r="S90" s="133">
        <f t="shared" si="4"/>
        <v>9.600000000000001E-07</v>
      </c>
      <c r="T90" s="134">
        <f t="shared" si="5"/>
        <v>1.8600000000000002E-06</v>
      </c>
      <c r="U90" s="134">
        <f t="shared" si="6"/>
        <v>9E-07</v>
      </c>
      <c r="V90" s="135">
        <f t="shared" si="7"/>
        <v>8.399999999999999E-07</v>
      </c>
      <c r="W90" s="143" t="s">
        <v>58</v>
      </c>
    </row>
    <row r="91" spans="1:23" ht="10.5">
      <c r="A91" s="202"/>
      <c r="B91" s="52" t="s">
        <v>36</v>
      </c>
      <c r="C91" s="103">
        <v>0.059000000000000004</v>
      </c>
      <c r="D91" s="42"/>
      <c r="E91" s="42">
        <v>0.0005</v>
      </c>
      <c r="F91" s="104">
        <v>0.0018</v>
      </c>
      <c r="G91" s="59">
        <v>0.098</v>
      </c>
      <c r="H91" s="42"/>
      <c r="I91" s="42">
        <v>0.0005</v>
      </c>
      <c r="J91" s="104">
        <v>0.0018</v>
      </c>
      <c r="K91" s="49">
        <v>0.069</v>
      </c>
      <c r="L91" s="126"/>
      <c r="M91" s="126">
        <v>0.0005</v>
      </c>
      <c r="N91" s="127">
        <v>0.0018</v>
      </c>
      <c r="O91" s="49">
        <v>0.061</v>
      </c>
      <c r="P91" s="106"/>
      <c r="Q91" s="106">
        <v>0.001</v>
      </c>
      <c r="R91" s="50">
        <v>0.004</v>
      </c>
      <c r="S91" s="113">
        <f t="shared" si="4"/>
        <v>1.7700000000000002E-06</v>
      </c>
      <c r="T91" s="114">
        <f t="shared" si="5"/>
        <v>2.9400000000000002E-06</v>
      </c>
      <c r="U91" s="114">
        <f t="shared" si="6"/>
        <v>2.07E-06</v>
      </c>
      <c r="V91" s="115">
        <f t="shared" si="7"/>
        <v>1.83E-06</v>
      </c>
      <c r="W91" s="143" t="s">
        <v>58</v>
      </c>
    </row>
    <row r="92" spans="1:23" ht="10.5">
      <c r="A92" s="202"/>
      <c r="B92" s="52" t="s">
        <v>37</v>
      </c>
      <c r="C92" s="103">
        <v>0.018000000000000002</v>
      </c>
      <c r="D92" s="42"/>
      <c r="E92" s="42">
        <v>0.001</v>
      </c>
      <c r="F92" s="104">
        <v>0.004</v>
      </c>
      <c r="G92" s="49">
        <v>0.03</v>
      </c>
      <c r="H92" s="42"/>
      <c r="I92" s="42">
        <v>0.001</v>
      </c>
      <c r="J92" s="104">
        <v>0.004</v>
      </c>
      <c r="K92" s="49">
        <v>0.022000000000000002</v>
      </c>
      <c r="L92" s="106"/>
      <c r="M92" s="106">
        <v>0.001</v>
      </c>
      <c r="N92" s="50">
        <v>0.004</v>
      </c>
      <c r="O92" s="49">
        <v>0.026000000000000002</v>
      </c>
      <c r="P92" s="106"/>
      <c r="Q92" s="106">
        <v>0.001</v>
      </c>
      <c r="R92" s="50">
        <v>0.005</v>
      </c>
      <c r="S92" s="133">
        <f t="shared" si="4"/>
        <v>5.400000000000001E-07</v>
      </c>
      <c r="T92" s="134">
        <f t="shared" si="5"/>
        <v>9E-07</v>
      </c>
      <c r="U92" s="134">
        <f t="shared" si="6"/>
        <v>6.6E-07</v>
      </c>
      <c r="V92" s="135">
        <f t="shared" si="7"/>
        <v>7.8E-07</v>
      </c>
      <c r="W92" s="143" t="s">
        <v>58</v>
      </c>
    </row>
    <row r="93" spans="1:23" ht="11.25" thickBot="1">
      <c r="A93" s="203"/>
      <c r="B93" s="52" t="s">
        <v>39</v>
      </c>
      <c r="C93" s="103">
        <v>0.008</v>
      </c>
      <c r="D93" s="44"/>
      <c r="E93" s="42">
        <v>0.001</v>
      </c>
      <c r="F93" s="119">
        <v>0.003</v>
      </c>
      <c r="G93" s="60">
        <v>0.009000000000000001</v>
      </c>
      <c r="H93" s="44"/>
      <c r="I93" s="42">
        <v>0.001</v>
      </c>
      <c r="J93" s="119">
        <v>0.003</v>
      </c>
      <c r="K93" s="49">
        <v>0.019</v>
      </c>
      <c r="L93" s="106"/>
      <c r="M93" s="106">
        <v>0.001</v>
      </c>
      <c r="N93" s="66">
        <v>0.003</v>
      </c>
      <c r="O93" s="49">
        <v>0.033</v>
      </c>
      <c r="P93" s="106"/>
      <c r="Q93" s="106">
        <v>0.001</v>
      </c>
      <c r="R93" s="66">
        <v>0.003</v>
      </c>
      <c r="S93" s="144">
        <f t="shared" si="4"/>
        <v>2.4000000000000003E-07</v>
      </c>
      <c r="T93" s="145">
        <f t="shared" si="5"/>
        <v>2.7000000000000006E-07</v>
      </c>
      <c r="U93" s="145">
        <f t="shared" si="6"/>
        <v>5.7E-07</v>
      </c>
      <c r="V93" s="146">
        <f t="shared" si="7"/>
        <v>9.9E-07</v>
      </c>
      <c r="W93" s="132" t="s">
        <v>58</v>
      </c>
    </row>
    <row r="94" spans="1:23" ht="10.5" customHeight="1">
      <c r="A94" s="204" t="s">
        <v>61</v>
      </c>
      <c r="B94" s="55" t="s">
        <v>62</v>
      </c>
      <c r="C94" s="147">
        <v>0.37</v>
      </c>
      <c r="D94" s="72"/>
      <c r="E94" s="72"/>
      <c r="F94" s="73"/>
      <c r="G94" s="148">
        <v>0.46</v>
      </c>
      <c r="H94" s="72" t="s">
        <v>25</v>
      </c>
      <c r="I94" s="72" t="s">
        <v>25</v>
      </c>
      <c r="J94" s="68" t="s">
        <v>25</v>
      </c>
      <c r="K94" s="149">
        <v>0.37</v>
      </c>
      <c r="L94" s="72" t="s">
        <v>25</v>
      </c>
      <c r="M94" s="72" t="s">
        <v>25</v>
      </c>
      <c r="N94" s="73" t="s">
        <v>25</v>
      </c>
      <c r="O94" s="148">
        <v>0.36</v>
      </c>
      <c r="P94" s="72" t="s">
        <v>25</v>
      </c>
      <c r="Q94" s="72" t="s">
        <v>25</v>
      </c>
      <c r="R94" s="68" t="s">
        <v>25</v>
      </c>
      <c r="S94" s="150" t="s">
        <v>25</v>
      </c>
      <c r="T94" s="151" t="s">
        <v>25</v>
      </c>
      <c r="U94" s="151" t="s">
        <v>25</v>
      </c>
      <c r="V94" s="152" t="s">
        <v>25</v>
      </c>
      <c r="W94" s="68" t="s">
        <v>25</v>
      </c>
    </row>
    <row r="95" spans="1:23" ht="10.5">
      <c r="A95" s="205"/>
      <c r="B95" s="56" t="s">
        <v>63</v>
      </c>
      <c r="C95" s="103">
        <v>0.09699999999999999</v>
      </c>
      <c r="D95" s="74"/>
      <c r="E95" s="74"/>
      <c r="F95" s="75"/>
      <c r="G95" s="41">
        <v>0.13</v>
      </c>
      <c r="H95" s="74" t="s">
        <v>25</v>
      </c>
      <c r="I95" s="74" t="s">
        <v>25</v>
      </c>
      <c r="J95" s="69" t="s">
        <v>25</v>
      </c>
      <c r="K95" s="153">
        <v>0.26</v>
      </c>
      <c r="L95" s="74" t="s">
        <v>25</v>
      </c>
      <c r="M95" s="74" t="s">
        <v>25</v>
      </c>
      <c r="N95" s="75" t="s">
        <v>25</v>
      </c>
      <c r="O95" s="41">
        <v>0.42</v>
      </c>
      <c r="P95" s="74" t="s">
        <v>25</v>
      </c>
      <c r="Q95" s="74" t="s">
        <v>25</v>
      </c>
      <c r="R95" s="69" t="s">
        <v>25</v>
      </c>
      <c r="S95" s="150" t="s">
        <v>25</v>
      </c>
      <c r="T95" s="151" t="s">
        <v>25</v>
      </c>
      <c r="U95" s="151" t="s">
        <v>25</v>
      </c>
      <c r="V95" s="152" t="s">
        <v>25</v>
      </c>
      <c r="W95" s="69" t="s">
        <v>25</v>
      </c>
    </row>
    <row r="96" spans="1:23" ht="10.5">
      <c r="A96" s="205"/>
      <c r="B96" s="52" t="s">
        <v>64</v>
      </c>
      <c r="C96" s="103">
        <v>0.078</v>
      </c>
      <c r="D96" s="74"/>
      <c r="E96" s="74"/>
      <c r="F96" s="75"/>
      <c r="G96" s="41">
        <v>0.12</v>
      </c>
      <c r="H96" s="74" t="s">
        <v>25</v>
      </c>
      <c r="I96" s="74" t="s">
        <v>25</v>
      </c>
      <c r="J96" s="69" t="s">
        <v>25</v>
      </c>
      <c r="K96" s="154">
        <v>0.32</v>
      </c>
      <c r="L96" s="74" t="s">
        <v>25</v>
      </c>
      <c r="M96" s="74" t="s">
        <v>25</v>
      </c>
      <c r="N96" s="75" t="s">
        <v>25</v>
      </c>
      <c r="O96" s="41">
        <v>0.49</v>
      </c>
      <c r="P96" s="74" t="s">
        <v>25</v>
      </c>
      <c r="Q96" s="74" t="s">
        <v>25</v>
      </c>
      <c r="R96" s="69" t="s">
        <v>25</v>
      </c>
      <c r="S96" s="150" t="s">
        <v>25</v>
      </c>
      <c r="T96" s="151" t="s">
        <v>25</v>
      </c>
      <c r="U96" s="151" t="s">
        <v>25</v>
      </c>
      <c r="V96" s="152" t="s">
        <v>25</v>
      </c>
      <c r="W96" s="69" t="s">
        <v>25</v>
      </c>
    </row>
    <row r="97" spans="1:23" ht="10.5">
      <c r="A97" s="205"/>
      <c r="B97" s="56" t="s">
        <v>65</v>
      </c>
      <c r="C97" s="103">
        <v>0.064</v>
      </c>
      <c r="D97" s="74"/>
      <c r="E97" s="74"/>
      <c r="F97" s="75"/>
      <c r="G97" s="41">
        <v>0.08900000000000001</v>
      </c>
      <c r="H97" s="74" t="s">
        <v>25</v>
      </c>
      <c r="I97" s="74" t="s">
        <v>25</v>
      </c>
      <c r="J97" s="69" t="s">
        <v>25</v>
      </c>
      <c r="K97" s="153">
        <v>0.21</v>
      </c>
      <c r="L97" s="74" t="s">
        <v>25</v>
      </c>
      <c r="M97" s="74" t="s">
        <v>25</v>
      </c>
      <c r="N97" s="75" t="s">
        <v>25</v>
      </c>
      <c r="O97" s="41">
        <v>0.36</v>
      </c>
      <c r="P97" s="74" t="s">
        <v>25</v>
      </c>
      <c r="Q97" s="74" t="s">
        <v>25</v>
      </c>
      <c r="R97" s="69" t="s">
        <v>25</v>
      </c>
      <c r="S97" s="107" t="s">
        <v>25</v>
      </c>
      <c r="T97" s="108" t="s">
        <v>25</v>
      </c>
      <c r="U97" s="108" t="s">
        <v>25</v>
      </c>
      <c r="V97" s="109" t="s">
        <v>25</v>
      </c>
      <c r="W97" s="69" t="s">
        <v>25</v>
      </c>
    </row>
    <row r="98" spans="1:23" s="4" customFormat="1" ht="10.5">
      <c r="A98" s="205"/>
      <c r="B98" s="18" t="s">
        <v>26</v>
      </c>
      <c r="C98" s="155">
        <v>0.091</v>
      </c>
      <c r="D98" s="74"/>
      <c r="E98" s="74"/>
      <c r="F98" s="75"/>
      <c r="G98" s="158">
        <v>0.11</v>
      </c>
      <c r="H98" s="74" t="s">
        <v>25</v>
      </c>
      <c r="I98" s="74" t="s">
        <v>25</v>
      </c>
      <c r="J98" s="69" t="s">
        <v>25</v>
      </c>
      <c r="K98" s="157">
        <v>0.17</v>
      </c>
      <c r="L98" s="74" t="s">
        <v>25</v>
      </c>
      <c r="M98" s="74" t="s">
        <v>25</v>
      </c>
      <c r="N98" s="75" t="s">
        <v>25</v>
      </c>
      <c r="O98" s="158">
        <v>0.29</v>
      </c>
      <c r="P98" s="74" t="s">
        <v>25</v>
      </c>
      <c r="Q98" s="74" t="s">
        <v>25</v>
      </c>
      <c r="R98" s="69" t="s">
        <v>25</v>
      </c>
      <c r="S98" s="150" t="s">
        <v>25</v>
      </c>
      <c r="T98" s="151" t="s">
        <v>25</v>
      </c>
      <c r="U98" s="151" t="s">
        <v>25</v>
      </c>
      <c r="V98" s="152" t="s">
        <v>25</v>
      </c>
      <c r="W98" s="69" t="s">
        <v>25</v>
      </c>
    </row>
    <row r="99" spans="1:23" s="4" customFormat="1" ht="11.25" thickBot="1">
      <c r="A99" s="206"/>
      <c r="B99" s="17" t="s">
        <v>66</v>
      </c>
      <c r="C99" s="182">
        <v>0.7</v>
      </c>
      <c r="D99" s="76"/>
      <c r="E99" s="76"/>
      <c r="F99" s="77"/>
      <c r="G99" s="160">
        <v>0.91</v>
      </c>
      <c r="H99" s="76" t="s">
        <v>25</v>
      </c>
      <c r="I99" s="76" t="s">
        <v>25</v>
      </c>
      <c r="J99" s="78" t="s">
        <v>25</v>
      </c>
      <c r="K99" s="161">
        <v>1.3</v>
      </c>
      <c r="L99" s="76" t="s">
        <v>25</v>
      </c>
      <c r="M99" s="76" t="s">
        <v>25</v>
      </c>
      <c r="N99" s="77" t="s">
        <v>25</v>
      </c>
      <c r="O99" s="160">
        <v>1.9</v>
      </c>
      <c r="P99" s="76" t="s">
        <v>25</v>
      </c>
      <c r="Q99" s="76" t="s">
        <v>25</v>
      </c>
      <c r="R99" s="78" t="s">
        <v>25</v>
      </c>
      <c r="S99" s="162" t="s">
        <v>25</v>
      </c>
      <c r="T99" s="163" t="s">
        <v>25</v>
      </c>
      <c r="U99" s="163" t="s">
        <v>25</v>
      </c>
      <c r="V99" s="164" t="s">
        <v>25</v>
      </c>
      <c r="W99" s="78" t="s">
        <v>25</v>
      </c>
    </row>
    <row r="100" spans="1:23" ht="10.5" customHeight="1">
      <c r="A100" s="196" t="s">
        <v>67</v>
      </c>
      <c r="B100" s="47" t="s">
        <v>68</v>
      </c>
      <c r="C100" s="99">
        <v>0.55</v>
      </c>
      <c r="D100" s="72"/>
      <c r="E100" s="72"/>
      <c r="F100" s="73"/>
      <c r="G100" s="148">
        <v>0.53</v>
      </c>
      <c r="H100" s="72" t="s">
        <v>25</v>
      </c>
      <c r="I100" s="72" t="s">
        <v>25</v>
      </c>
      <c r="J100" s="68" t="s">
        <v>25</v>
      </c>
      <c r="K100" s="149">
        <v>1.2</v>
      </c>
      <c r="L100" s="72" t="s">
        <v>25</v>
      </c>
      <c r="M100" s="72" t="s">
        <v>25</v>
      </c>
      <c r="N100" s="73" t="s">
        <v>25</v>
      </c>
      <c r="O100" s="148">
        <v>1.9</v>
      </c>
      <c r="P100" s="72" t="s">
        <v>25</v>
      </c>
      <c r="Q100" s="72" t="s">
        <v>25</v>
      </c>
      <c r="R100" s="68" t="s">
        <v>25</v>
      </c>
      <c r="S100" s="84" t="s">
        <v>25</v>
      </c>
      <c r="T100" s="85" t="s">
        <v>25</v>
      </c>
      <c r="U100" s="85" t="s">
        <v>25</v>
      </c>
      <c r="V100" s="88" t="s">
        <v>25</v>
      </c>
      <c r="W100" s="68" t="s">
        <v>25</v>
      </c>
    </row>
    <row r="101" spans="1:23" ht="10.5">
      <c r="A101" s="197"/>
      <c r="B101" s="52" t="s">
        <v>69</v>
      </c>
      <c r="C101" s="103">
        <v>0.29</v>
      </c>
      <c r="D101" s="74"/>
      <c r="E101" s="74"/>
      <c r="F101" s="75"/>
      <c r="G101" s="41">
        <v>0.25</v>
      </c>
      <c r="H101" s="74" t="s">
        <v>25</v>
      </c>
      <c r="I101" s="74" t="s">
        <v>25</v>
      </c>
      <c r="J101" s="69" t="s">
        <v>25</v>
      </c>
      <c r="K101" s="153">
        <v>0.68</v>
      </c>
      <c r="L101" s="74" t="s">
        <v>25</v>
      </c>
      <c r="M101" s="74" t="s">
        <v>25</v>
      </c>
      <c r="N101" s="75" t="s">
        <v>25</v>
      </c>
      <c r="O101" s="41">
        <v>1.8</v>
      </c>
      <c r="P101" s="74" t="s">
        <v>25</v>
      </c>
      <c r="Q101" s="74" t="s">
        <v>25</v>
      </c>
      <c r="R101" s="69" t="s">
        <v>25</v>
      </c>
      <c r="S101" s="165" t="s">
        <v>25</v>
      </c>
      <c r="T101" s="151" t="s">
        <v>25</v>
      </c>
      <c r="U101" s="151" t="s">
        <v>25</v>
      </c>
      <c r="V101" s="152" t="s">
        <v>25</v>
      </c>
      <c r="W101" s="69" t="s">
        <v>25</v>
      </c>
    </row>
    <row r="102" spans="1:23" ht="10.5">
      <c r="A102" s="197"/>
      <c r="B102" s="56" t="s">
        <v>70</v>
      </c>
      <c r="C102" s="110">
        <v>0.16</v>
      </c>
      <c r="D102" s="74"/>
      <c r="E102" s="74"/>
      <c r="F102" s="75"/>
      <c r="G102" s="41">
        <v>0.16</v>
      </c>
      <c r="H102" s="74" t="s">
        <v>25</v>
      </c>
      <c r="I102" s="74" t="s">
        <v>25</v>
      </c>
      <c r="J102" s="69" t="s">
        <v>25</v>
      </c>
      <c r="K102" s="153">
        <v>0.56</v>
      </c>
      <c r="L102" s="74" t="s">
        <v>25</v>
      </c>
      <c r="M102" s="74" t="s">
        <v>25</v>
      </c>
      <c r="N102" s="75" t="s">
        <v>25</v>
      </c>
      <c r="O102" s="41">
        <v>1.3</v>
      </c>
      <c r="P102" s="74" t="s">
        <v>25</v>
      </c>
      <c r="Q102" s="74" t="s">
        <v>25</v>
      </c>
      <c r="R102" s="69" t="s">
        <v>25</v>
      </c>
      <c r="S102" s="165" t="s">
        <v>25</v>
      </c>
      <c r="T102" s="151" t="s">
        <v>25</v>
      </c>
      <c r="U102" s="151" t="s">
        <v>25</v>
      </c>
      <c r="V102" s="152" t="s">
        <v>25</v>
      </c>
      <c r="W102" s="69" t="s">
        <v>25</v>
      </c>
    </row>
    <row r="103" spans="1:23" ht="10.5">
      <c r="A103" s="197"/>
      <c r="B103" s="56" t="s">
        <v>71</v>
      </c>
      <c r="C103" s="103">
        <v>0.075</v>
      </c>
      <c r="D103" s="74"/>
      <c r="E103" s="74"/>
      <c r="F103" s="75"/>
      <c r="G103" s="49">
        <v>0.07</v>
      </c>
      <c r="H103" s="74" t="s">
        <v>25</v>
      </c>
      <c r="I103" s="74" t="s">
        <v>25</v>
      </c>
      <c r="J103" s="69" t="s">
        <v>25</v>
      </c>
      <c r="K103" s="153">
        <v>0.31</v>
      </c>
      <c r="L103" s="74" t="s">
        <v>25</v>
      </c>
      <c r="M103" s="74" t="s">
        <v>25</v>
      </c>
      <c r="N103" s="75" t="s">
        <v>25</v>
      </c>
      <c r="O103" s="41">
        <v>0.65</v>
      </c>
      <c r="P103" s="74" t="s">
        <v>25</v>
      </c>
      <c r="Q103" s="74" t="s">
        <v>25</v>
      </c>
      <c r="R103" s="69" t="s">
        <v>25</v>
      </c>
      <c r="S103" s="165" t="s">
        <v>25</v>
      </c>
      <c r="T103" s="151" t="s">
        <v>25</v>
      </c>
      <c r="U103" s="151" t="s">
        <v>25</v>
      </c>
      <c r="V103" s="152" t="s">
        <v>25</v>
      </c>
      <c r="W103" s="69" t="s">
        <v>25</v>
      </c>
    </row>
    <row r="104" spans="1:23" s="4" customFormat="1" ht="10.5">
      <c r="A104" s="197"/>
      <c r="B104" s="19" t="s">
        <v>27</v>
      </c>
      <c r="C104" s="166">
        <v>0.035</v>
      </c>
      <c r="D104" s="79"/>
      <c r="E104" s="79"/>
      <c r="F104" s="80"/>
      <c r="G104" s="169">
        <v>0.026000000000000002</v>
      </c>
      <c r="H104" s="79" t="s">
        <v>25</v>
      </c>
      <c r="I104" s="79" t="s">
        <v>25</v>
      </c>
      <c r="J104" s="71" t="s">
        <v>25</v>
      </c>
      <c r="K104" s="168">
        <v>0.12</v>
      </c>
      <c r="L104" s="79" t="s">
        <v>25</v>
      </c>
      <c r="M104" s="79" t="s">
        <v>25</v>
      </c>
      <c r="N104" s="80" t="s">
        <v>25</v>
      </c>
      <c r="O104" s="169">
        <v>0.19</v>
      </c>
      <c r="P104" s="79" t="s">
        <v>25</v>
      </c>
      <c r="Q104" s="79" t="s">
        <v>25</v>
      </c>
      <c r="R104" s="71" t="s">
        <v>25</v>
      </c>
      <c r="S104" s="170" t="s">
        <v>25</v>
      </c>
      <c r="T104" s="171" t="s">
        <v>25</v>
      </c>
      <c r="U104" s="171" t="s">
        <v>25</v>
      </c>
      <c r="V104" s="172" t="s">
        <v>25</v>
      </c>
      <c r="W104" s="71" t="s">
        <v>25</v>
      </c>
    </row>
    <row r="105" spans="1:23" s="4" customFormat="1" ht="11.25" thickBot="1">
      <c r="A105" s="198"/>
      <c r="B105" s="14" t="s">
        <v>72</v>
      </c>
      <c r="C105" s="173">
        <v>1.1</v>
      </c>
      <c r="D105" s="81"/>
      <c r="E105" s="81"/>
      <c r="F105" s="82"/>
      <c r="G105" s="183">
        <v>1</v>
      </c>
      <c r="H105" s="81" t="s">
        <v>25</v>
      </c>
      <c r="I105" s="81" t="s">
        <v>25</v>
      </c>
      <c r="J105" s="83" t="s">
        <v>25</v>
      </c>
      <c r="K105" s="175">
        <v>2.9</v>
      </c>
      <c r="L105" s="81" t="s">
        <v>25</v>
      </c>
      <c r="M105" s="81" t="s">
        <v>25</v>
      </c>
      <c r="N105" s="82" t="s">
        <v>25</v>
      </c>
      <c r="O105" s="174">
        <v>5.9</v>
      </c>
      <c r="P105" s="81" t="s">
        <v>25</v>
      </c>
      <c r="Q105" s="81" t="s">
        <v>25</v>
      </c>
      <c r="R105" s="83" t="s">
        <v>25</v>
      </c>
      <c r="S105" s="176" t="s">
        <v>25</v>
      </c>
      <c r="T105" s="177" t="s">
        <v>25</v>
      </c>
      <c r="U105" s="177" t="s">
        <v>25</v>
      </c>
      <c r="V105" s="178" t="s">
        <v>25</v>
      </c>
      <c r="W105" s="83" t="s">
        <v>25</v>
      </c>
    </row>
    <row r="106" spans="1:104" ht="10.5">
      <c r="A106" s="193" t="s">
        <v>73</v>
      </c>
      <c r="B106" s="194"/>
      <c r="C106" s="84" t="s">
        <v>25</v>
      </c>
      <c r="D106" s="85" t="s">
        <v>25</v>
      </c>
      <c r="E106" s="85" t="s">
        <v>25</v>
      </c>
      <c r="F106" s="86" t="s">
        <v>25</v>
      </c>
      <c r="G106" s="87" t="s">
        <v>25</v>
      </c>
      <c r="H106" s="85" t="s">
        <v>25</v>
      </c>
      <c r="I106" s="85" t="s">
        <v>25</v>
      </c>
      <c r="J106" s="88" t="s">
        <v>25</v>
      </c>
      <c r="K106" s="84" t="s">
        <v>25</v>
      </c>
      <c r="L106" s="85" t="s">
        <v>25</v>
      </c>
      <c r="M106" s="85" t="s">
        <v>25</v>
      </c>
      <c r="N106" s="86" t="s">
        <v>25</v>
      </c>
      <c r="O106" s="87" t="s">
        <v>47</v>
      </c>
      <c r="P106" s="85" t="s">
        <v>25</v>
      </c>
      <c r="Q106" s="85" t="s">
        <v>25</v>
      </c>
      <c r="R106" s="88" t="s">
        <v>25</v>
      </c>
      <c r="S106" s="89">
        <f>SUM(S64:S93)</f>
        <v>0.021124460000000005</v>
      </c>
      <c r="T106" s="90">
        <f>SUM(T64:T93)</f>
        <v>0.027948070000000005</v>
      </c>
      <c r="U106" s="90">
        <f>SUM(U64:U93)</f>
        <v>0.05702853999999999</v>
      </c>
      <c r="V106" s="91">
        <f>SUM(V64:V93)</f>
        <v>0.13046173000000003</v>
      </c>
      <c r="W106" s="92" t="s">
        <v>47</v>
      </c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</row>
    <row r="107" spans="1:104" ht="11.25" thickBot="1">
      <c r="A107" s="199" t="s">
        <v>44</v>
      </c>
      <c r="B107" s="200"/>
      <c r="C107" s="93" t="s">
        <v>25</v>
      </c>
      <c r="D107" s="94" t="s">
        <v>25</v>
      </c>
      <c r="E107" s="94" t="s">
        <v>25</v>
      </c>
      <c r="F107" s="95" t="s">
        <v>25</v>
      </c>
      <c r="G107" s="96" t="s">
        <v>25</v>
      </c>
      <c r="H107" s="94" t="s">
        <v>25</v>
      </c>
      <c r="I107" s="94" t="s">
        <v>25</v>
      </c>
      <c r="J107" s="97" t="s">
        <v>25</v>
      </c>
      <c r="K107" s="93" t="s">
        <v>25</v>
      </c>
      <c r="L107" s="94" t="s">
        <v>25</v>
      </c>
      <c r="M107" s="94" t="s">
        <v>25</v>
      </c>
      <c r="N107" s="95" t="s">
        <v>25</v>
      </c>
      <c r="O107" s="96" t="s">
        <v>25</v>
      </c>
      <c r="P107" s="94" t="s">
        <v>25</v>
      </c>
      <c r="Q107" s="94" t="s">
        <v>25</v>
      </c>
      <c r="R107" s="97" t="s">
        <v>25</v>
      </c>
      <c r="S107" s="179">
        <v>0.021</v>
      </c>
      <c r="T107" s="145">
        <v>0.028</v>
      </c>
      <c r="U107" s="180">
        <v>0.05702854000000001</v>
      </c>
      <c r="V107" s="146">
        <v>0.13</v>
      </c>
      <c r="W107" s="184">
        <f>AVERAGE(S107:V107)</f>
        <v>0.059007135</v>
      </c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</row>
  </sheetData>
  <mergeCells count="30">
    <mergeCell ref="A47:A52"/>
    <mergeCell ref="A54:B54"/>
    <mergeCell ref="A9:A17"/>
    <mergeCell ref="A18:A28"/>
    <mergeCell ref="A29:A40"/>
    <mergeCell ref="A41:A46"/>
    <mergeCell ref="A53:B53"/>
    <mergeCell ref="A5:B5"/>
    <mergeCell ref="A6:B6"/>
    <mergeCell ref="A7:B7"/>
    <mergeCell ref="A8:B8"/>
    <mergeCell ref="C7:F7"/>
    <mergeCell ref="G7:J7"/>
    <mergeCell ref="K7:N7"/>
    <mergeCell ref="O7:R7"/>
    <mergeCell ref="A100:A105"/>
    <mergeCell ref="A107:B107"/>
    <mergeCell ref="A62:A70"/>
    <mergeCell ref="A71:A81"/>
    <mergeCell ref="A82:A93"/>
    <mergeCell ref="A94:A99"/>
    <mergeCell ref="A106:B106"/>
    <mergeCell ref="A58:B58"/>
    <mergeCell ref="A59:B59"/>
    <mergeCell ref="A60:B60"/>
    <mergeCell ref="A61:B61"/>
    <mergeCell ref="C60:F60"/>
    <mergeCell ref="G60:J60"/>
    <mergeCell ref="K60:N60"/>
    <mergeCell ref="O60:R60"/>
  </mergeCells>
  <printOptions/>
  <pageMargins left="0.42" right="0.28" top="0.4" bottom="0.3937007874015748" header="0" footer="0"/>
  <pageSetup horizontalDpi="600" verticalDpi="600" orientation="landscape" paperSize="9" scale="96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愛知県</cp:lastModifiedBy>
  <cp:lastPrinted>2007-06-20T00:35:48Z</cp:lastPrinted>
  <dcterms:created xsi:type="dcterms:W3CDTF">1998-11-14T07:31:48Z</dcterms:created>
  <dcterms:modified xsi:type="dcterms:W3CDTF">2009-08-12T04:15:02Z</dcterms:modified>
  <cp:category/>
  <cp:version/>
  <cp:contentType/>
  <cp:contentStatus/>
</cp:coreProperties>
</file>