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岡崎市" sheetId="1" r:id="rId1"/>
  </sheets>
  <definedNames>
    <definedName name="_xlnm.Print_Area" localSheetId="0">'岡崎市'!$A$1:$W$159</definedName>
    <definedName name="_xlnm.Print_Titles" localSheetId="0">'岡崎市'!$1:$3</definedName>
  </definedNames>
  <calcPr fullCalcOnLoad="1"/>
</workbook>
</file>

<file path=xl/sharedStrings.xml><?xml version="1.0" encoding="utf-8"?>
<sst xmlns="http://schemas.openxmlformats.org/spreadsheetml/2006/main" count="1250" uniqueCount="86">
  <si>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</si>
  <si>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</si>
  <si>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</si>
  <si>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</si>
  <si>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</si>
  <si>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</si>
  <si>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</si>
  <si>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</si>
  <si>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</si>
  <si>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</si>
  <si>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</si>
  <si>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</si>
  <si>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</si>
  <si>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</si>
  <si>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</si>
  <si>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</si>
  <si>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</si>
  <si>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</si>
  <si>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</si>
  <si>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</si>
  <si>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</si>
  <si>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</si>
  <si>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</si>
  <si>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</si>
  <si>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</si>
  <si>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</si>
  <si>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</si>
  <si>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</si>
  <si>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</si>
  <si>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</si>
  <si>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</si>
  <si>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</si>
  <si>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</si>
  <si>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</si>
  <si>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</si>
  <si>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</si>
  <si>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</si>
  <si>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</si>
  <si>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</si>
  <si>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</si>
  <si>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</si>
  <si>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</si>
  <si>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</si>
  <si>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</si>
  <si>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</si>
  <si>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</si>
  <si>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</si>
  <si>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</si>
  <si>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</si>
  <si>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</si>
  <si>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</si>
  <si>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</si>
  <si>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</si>
  <si>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</si>
  <si>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</si>
  <si>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</si>
  <si>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</si>
  <si>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</si>
  <si>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</si>
  <si>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</si>
  <si>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</si>
  <si>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</si>
  <si>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</si>
  <si>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岡崎市</t>
  </si>
  <si>
    <r>
      <t>N</t>
    </r>
    <r>
      <rPr>
        <sz val="8"/>
        <rFont val="ＭＳ Ｐゴシック"/>
        <family val="3"/>
      </rPr>
      <t>D</t>
    </r>
  </si>
  <si>
    <t>*</t>
  </si>
  <si>
    <t>岡崎市第三大気測定所（岡崎市大平町二の沢６７）</t>
  </si>
  <si>
    <t>年平均値</t>
  </si>
  <si>
    <t>－</t>
  </si>
  <si>
    <t>全毒性等量（小計）</t>
  </si>
  <si>
    <t>岡崎市総合検査センター（岡崎市美合町五本松５８－１）</t>
  </si>
  <si>
    <t>・＊は検出下限値以上定量下限値未満の値</t>
  </si>
  <si>
    <t>・ＮＤは検出下限値未満の値</t>
  </si>
  <si>
    <t>2007（平成19）年度ダイオキシン類大気環境調査結果</t>
  </si>
  <si>
    <r>
      <t>N</t>
    </r>
    <r>
      <rPr>
        <sz val="8"/>
        <rFont val="ＭＳ Ｐゴシック"/>
        <family val="3"/>
      </rPr>
      <t>D</t>
    </r>
  </si>
  <si>
    <t>*</t>
  </si>
  <si>
    <t>ＮＤ</t>
  </si>
  <si>
    <t>＊</t>
  </si>
  <si>
    <t>＊</t>
  </si>
  <si>
    <t>ＮＤ</t>
  </si>
  <si>
    <r>
      <t>N</t>
    </r>
    <r>
      <rPr>
        <sz val="8"/>
        <rFont val="ＭＳ Ｐゴシック"/>
        <family val="3"/>
      </rPr>
      <t>D</t>
    </r>
  </si>
  <si>
    <t>*</t>
  </si>
  <si>
    <t>岡崎市東部市民センター（岡崎市山綱町天神２－９）</t>
  </si>
  <si>
    <t>ND</t>
  </si>
  <si>
    <r>
      <t>N</t>
    </r>
    <r>
      <rPr>
        <sz val="8"/>
        <rFont val="ＭＳ Ｐゴシック"/>
        <family val="3"/>
      </rPr>
      <t>D</t>
    </r>
  </si>
  <si>
    <t>*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</si>
</sst>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0" fillId="2" borderId="1" xfId="21" applyNumberFormat="1" applyFill="1" applyBorder="1" applyProtection="1">
      <alignment/>
      <protection locked="0"/>
    </xf>
    <xf numFmtId="0" fontId="0" fillId="2" borderId="2" xfId="21" applyNumberFormat="1" applyFill="1" applyBorder="1" applyProtection="1">
      <alignment/>
      <protection locked="0"/>
    </xf>
    <xf numFmtId="0" fontId="0" fillId="2" borderId="3" xfId="21" applyNumberFormat="1" applyFill="1" applyBorder="1" applyProtection="1">
      <alignment/>
      <protection locked="0"/>
    </xf>
    <xf numFmtId="0" fontId="0" fillId="2" borderId="4" xfId="21" applyNumberFormat="1" applyFill="1" applyBorder="1" applyProtection="1">
      <alignment/>
      <protection locked="0"/>
    </xf>
    <xf numFmtId="0" fontId="0" fillId="2" borderId="5" xfId="21" applyNumberFormat="1" applyFill="1" applyBorder="1" applyProtection="1">
      <alignment/>
      <protection locked="0"/>
    </xf>
    <xf numFmtId="0" fontId="0" fillId="2" borderId="6" xfId="21" applyNumberFormat="1" applyFill="1" applyBorder="1" applyProtection="1">
      <alignment/>
      <protection locked="0"/>
    </xf>
    <xf numFmtId="0" fontId="0" fillId="2" borderId="4" xfId="21" applyNumberFormat="1" applyFont="1" applyFill="1" applyBorder="1" applyProtection="1">
      <alignment/>
      <protection locked="0"/>
    </xf>
    <xf numFmtId="0" fontId="0" fillId="2" borderId="5" xfId="21" applyNumberFormat="1" applyFont="1" applyFill="1" applyBorder="1" applyProtection="1">
      <alignment/>
      <protection locked="0"/>
    </xf>
    <xf numFmtId="0" fontId="0" fillId="2" borderId="7" xfId="21" applyNumberFormat="1" applyFont="1" applyFill="1" applyBorder="1" applyProtection="1">
      <alignment/>
      <protection locked="0"/>
    </xf>
    <xf numFmtId="0" fontId="0" fillId="2" borderId="8" xfId="21" applyNumberFormat="1" applyFill="1" applyBorder="1" applyProtection="1">
      <alignment/>
      <protection locked="0"/>
    </xf>
    <xf numFmtId="0" fontId="0" fillId="2" borderId="9" xfId="21" applyNumberFormat="1" applyFill="1" applyBorder="1" applyProtection="1">
      <alignment/>
      <protection locked="0"/>
    </xf>
    <xf numFmtId="0" fontId="0" fillId="2" borderId="10" xfId="21" applyNumberFormat="1" applyFill="1" applyBorder="1" applyProtection="1">
      <alignment/>
      <protection locked="0"/>
    </xf>
    <xf numFmtId="0" fontId="0" fillId="2" borderId="9" xfId="21" applyNumberFormat="1" applyFont="1" applyFill="1" applyBorder="1" applyProtection="1">
      <alignment/>
      <protection locked="0"/>
    </xf>
    <xf numFmtId="0" fontId="0" fillId="2" borderId="11" xfId="21" applyNumberFormat="1" applyFill="1" applyBorder="1" applyProtection="1">
      <alignment/>
      <protection locked="0"/>
    </xf>
    <xf numFmtId="0" fontId="0" fillId="2" borderId="12" xfId="21" applyNumberFormat="1" applyFill="1" applyBorder="1" applyProtection="1">
      <alignment/>
      <protection locked="0"/>
    </xf>
    <xf numFmtId="0" fontId="0" fillId="2" borderId="13" xfId="21" applyNumberFormat="1" applyFill="1" applyBorder="1" applyProtection="1">
      <alignment/>
      <protection locked="0"/>
    </xf>
    <xf numFmtId="0" fontId="0" fillId="2" borderId="1" xfId="21" applyNumberFormat="1" applyFont="1" applyFill="1" applyBorder="1" applyProtection="1">
      <alignment/>
      <protection locked="0"/>
    </xf>
    <xf numFmtId="0" fontId="0" fillId="2" borderId="2" xfId="21" applyNumberFormat="1" applyFont="1" applyFill="1" applyBorder="1" applyAlignment="1" applyProtection="1">
      <alignment horizontal="center"/>
      <protection/>
    </xf>
    <xf numFmtId="0" fontId="0" fillId="2" borderId="3" xfId="21" applyNumberFormat="1" applyFont="1" applyFill="1" applyBorder="1" applyAlignment="1" applyProtection="1">
      <alignment horizontal="center"/>
      <protection/>
    </xf>
    <xf numFmtId="0" fontId="0" fillId="2" borderId="5" xfId="21" applyNumberFormat="1" applyFont="1" applyFill="1" applyBorder="1" applyAlignment="1" applyProtection="1">
      <alignment horizontal="center"/>
      <protection/>
    </xf>
    <xf numFmtId="0" fontId="0" fillId="2" borderId="6" xfId="21" applyNumberFormat="1" applyFont="1" applyFill="1" applyBorder="1" applyAlignment="1" applyProtection="1">
      <alignment horizontal="center"/>
      <protection/>
    </xf>
    <xf numFmtId="0" fontId="0" fillId="2" borderId="4" xfId="21" applyNumberFormat="1" applyFill="1" applyBorder="1" applyProtection="1">
      <alignment/>
      <protection/>
    </xf>
    <xf numFmtId="0" fontId="0" fillId="2" borderId="14" xfId="21" applyNumberFormat="1" applyFill="1" applyBorder="1" applyProtection="1">
      <alignment/>
      <protection/>
    </xf>
    <xf numFmtId="0" fontId="0" fillId="2" borderId="15" xfId="21" applyNumberFormat="1" applyFont="1" applyFill="1" applyBorder="1" applyAlignment="1" applyProtection="1">
      <alignment horizontal="center"/>
      <protection/>
    </xf>
    <xf numFmtId="0" fontId="0" fillId="2" borderId="16" xfId="21" applyNumberFormat="1" applyFont="1" applyFill="1" applyBorder="1" applyAlignment="1" applyProtection="1">
      <alignment horizontal="center"/>
      <protection/>
    </xf>
    <xf numFmtId="0" fontId="0" fillId="2" borderId="17" xfId="21" applyNumberFormat="1" applyFill="1" applyBorder="1" applyProtection="1">
      <alignment/>
      <protection/>
    </xf>
    <xf numFmtId="0" fontId="0" fillId="2" borderId="18" xfId="21" applyNumberFormat="1" applyFont="1" applyFill="1" applyBorder="1" applyAlignment="1" applyProtection="1">
      <alignment horizontal="center"/>
      <protection/>
    </xf>
    <xf numFmtId="0" fontId="0" fillId="2" borderId="19" xfId="21" applyNumberFormat="1" applyFont="1" applyFill="1" applyBorder="1" applyAlignment="1" applyProtection="1">
      <alignment horizontal="center"/>
      <protection/>
    </xf>
    <xf numFmtId="0" fontId="0" fillId="2" borderId="8" xfId="21" applyNumberFormat="1" applyFill="1" applyBorder="1" applyProtection="1">
      <alignment/>
      <protection/>
    </xf>
    <xf numFmtId="0" fontId="0" fillId="2" borderId="9" xfId="21" applyNumberFormat="1" applyFont="1" applyFill="1" applyBorder="1" applyAlignment="1" applyProtection="1">
      <alignment horizontal="center"/>
      <protection/>
    </xf>
    <xf numFmtId="0" fontId="0" fillId="2" borderId="10" xfId="21" applyNumberFormat="1" applyFont="1" applyFill="1" applyBorder="1" applyAlignment="1" applyProtection="1">
      <alignment horizontal="center"/>
      <protection/>
    </xf>
    <xf numFmtId="0" fontId="0" fillId="2" borderId="20" xfId="21" applyNumberFormat="1" applyFont="1" applyFill="1" applyBorder="1" applyAlignment="1">
      <alignment horizontal="center"/>
      <protection/>
    </xf>
    <xf numFmtId="0" fontId="0" fillId="2" borderId="2" xfId="21" applyNumberFormat="1" applyFont="1" applyFill="1" applyBorder="1" applyAlignment="1">
      <alignment horizontal="center"/>
      <protection/>
    </xf>
    <xf numFmtId="0" fontId="0" fillId="2" borderId="3" xfId="21" applyNumberFormat="1" applyFont="1" applyFill="1" applyBorder="1" applyAlignment="1">
      <alignment horizontal="center"/>
      <protection/>
    </xf>
    <xf numFmtId="0" fontId="0" fillId="2" borderId="21" xfId="21" applyNumberFormat="1" applyFont="1" applyFill="1" applyBorder="1" applyAlignment="1">
      <alignment horizontal="center"/>
      <protection/>
    </xf>
    <xf numFmtId="0" fontId="0" fillId="2" borderId="22" xfId="21" applyNumberFormat="1" applyFont="1" applyFill="1" applyBorder="1" applyAlignment="1">
      <alignment horizontal="center"/>
      <protection/>
    </xf>
    <xf numFmtId="0" fontId="0" fillId="2" borderId="23" xfId="21" applyNumberFormat="1" applyFont="1" applyFill="1" applyBorder="1" applyAlignment="1">
      <alignment horizontal="center"/>
      <protection/>
    </xf>
    <xf numFmtId="0" fontId="8" fillId="2" borderId="0" xfId="21" applyFont="1" applyFill="1">
      <alignment/>
      <protection/>
    </xf>
    <xf numFmtId="0" fontId="0" fillId="2" borderId="0" xfId="21" applyFill="1">
      <alignment/>
      <protection/>
    </xf>
    <xf numFmtId="0" fontId="0" fillId="2" borderId="0" xfId="21" applyFill="1" applyAlignment="1">
      <alignment horizontal="center"/>
      <protection/>
    </xf>
    <xf numFmtId="0" fontId="0" fillId="2" borderId="0" xfId="0" applyFill="1" applyAlignment="1">
      <alignment/>
    </xf>
    <xf numFmtId="0" fontId="0" fillId="2" borderId="0" xfId="21" applyFont="1" applyFill="1" applyBorder="1">
      <alignment/>
      <protection/>
    </xf>
    <xf numFmtId="0" fontId="0" fillId="2" borderId="0" xfId="21" applyFont="1" applyFill="1">
      <alignment/>
      <protection/>
    </xf>
    <xf numFmtId="0" fontId="0" fillId="2" borderId="24" xfId="21" applyFill="1" applyBorder="1">
      <alignment/>
      <protection/>
    </xf>
    <xf numFmtId="0" fontId="0" fillId="2" borderId="25" xfId="21" applyFont="1" applyFill="1" applyBorder="1" applyAlignment="1" applyProtection="1">
      <alignment/>
      <protection locked="0"/>
    </xf>
    <xf numFmtId="0" fontId="0" fillId="2" borderId="26" xfId="21" applyFont="1" applyFill="1" applyBorder="1" applyAlignment="1" applyProtection="1">
      <alignment/>
      <protection/>
    </xf>
    <xf numFmtId="0" fontId="0" fillId="2" borderId="26" xfId="21" applyFill="1" applyBorder="1" applyAlignment="1">
      <alignment horizontal="center"/>
      <protection/>
    </xf>
    <xf numFmtId="0" fontId="0" fillId="2" borderId="27" xfId="21" applyFill="1" applyBorder="1">
      <alignment/>
      <protection/>
    </xf>
    <xf numFmtId="0" fontId="0" fillId="2" borderId="28" xfId="21" applyFont="1" applyFill="1" applyBorder="1" applyAlignment="1" applyProtection="1">
      <alignment/>
      <protection locked="0"/>
    </xf>
    <xf numFmtId="0" fontId="0" fillId="2" borderId="29" xfId="21" applyFont="1" applyFill="1" applyBorder="1" applyAlignment="1" applyProtection="1">
      <alignment/>
      <protection/>
    </xf>
    <xf numFmtId="0" fontId="0" fillId="2" borderId="30" xfId="21" applyFont="1" applyFill="1" applyBorder="1" applyAlignment="1" applyProtection="1">
      <alignment/>
      <protection/>
    </xf>
    <xf numFmtId="0" fontId="0" fillId="2" borderId="30" xfId="21" applyFill="1" applyBorder="1" applyAlignment="1">
      <alignment horizontal="center"/>
      <protection/>
    </xf>
    <xf numFmtId="0" fontId="0" fillId="2" borderId="31" xfId="21" applyFill="1" applyBorder="1">
      <alignment/>
      <protection/>
    </xf>
    <xf numFmtId="0" fontId="0" fillId="2" borderId="32" xfId="21" applyFill="1" applyBorder="1">
      <alignment/>
      <protection/>
    </xf>
    <xf numFmtId="0" fontId="0" fillId="2" borderId="33" xfId="21" applyFont="1" applyFill="1" applyBorder="1" applyAlignment="1">
      <alignment horizontal="center"/>
      <protection/>
    </xf>
    <xf numFmtId="0" fontId="0" fillId="2" borderId="2" xfId="21" applyFont="1" applyFill="1" applyBorder="1" applyAlignment="1">
      <alignment horizontal="center"/>
      <protection/>
    </xf>
    <xf numFmtId="0" fontId="0" fillId="2" borderId="34" xfId="21" applyFont="1" applyFill="1" applyBorder="1" applyAlignment="1">
      <alignment horizontal="center"/>
      <protection/>
    </xf>
    <xf numFmtId="0" fontId="0" fillId="2" borderId="35" xfId="21" applyFont="1" applyFill="1" applyBorder="1" applyAlignment="1">
      <alignment horizontal="center"/>
      <protection/>
    </xf>
    <xf numFmtId="0" fontId="0" fillId="2" borderId="36" xfId="21" applyFont="1" applyFill="1" applyBorder="1" applyAlignment="1">
      <alignment horizontal="centerContinuous" wrapText="1"/>
      <protection/>
    </xf>
    <xf numFmtId="0" fontId="0" fillId="2" borderId="37" xfId="21" applyFont="1" applyFill="1" applyBorder="1" applyAlignment="1">
      <alignment horizontal="centerContinuous"/>
      <protection/>
    </xf>
    <xf numFmtId="0" fontId="6" fillId="2" borderId="9" xfId="21" applyFont="1" applyFill="1" applyBorder="1" applyAlignment="1">
      <alignment horizontal="center" vertical="center"/>
      <protection/>
    </xf>
    <xf numFmtId="0" fontId="6" fillId="2" borderId="10" xfId="21" applyFont="1" applyFill="1" applyBorder="1" applyAlignment="1">
      <alignment horizontal="center" vertical="center"/>
      <protection/>
    </xf>
    <xf numFmtId="0" fontId="0" fillId="2" borderId="38" xfId="21" applyFont="1" applyFill="1" applyBorder="1" applyAlignment="1">
      <alignment horizontal="centerContinuous" wrapText="1"/>
      <protection/>
    </xf>
    <xf numFmtId="0" fontId="6" fillId="2" borderId="39" xfId="21" applyFont="1" applyFill="1" applyBorder="1" applyAlignment="1">
      <alignment horizontal="center" vertical="center"/>
      <protection/>
    </xf>
    <xf numFmtId="0" fontId="0" fillId="2" borderId="30" xfId="21" applyFont="1" applyFill="1" applyBorder="1" applyAlignment="1">
      <alignment horizontal="centerContinuous" wrapText="1"/>
      <protection/>
    </xf>
    <xf numFmtId="0" fontId="0" fillId="2" borderId="40" xfId="21" applyFont="1" applyFill="1" applyBorder="1" applyAlignment="1">
      <alignment horizontal="center" wrapText="1"/>
      <protection/>
    </xf>
    <xf numFmtId="0" fontId="0" fillId="2" borderId="9" xfId="21" applyFont="1" applyFill="1" applyBorder="1" applyAlignment="1">
      <alignment horizontal="center" wrapText="1"/>
      <protection/>
    </xf>
    <xf numFmtId="0" fontId="0" fillId="2" borderId="39" xfId="21" applyFont="1" applyFill="1" applyBorder="1" applyAlignment="1">
      <alignment horizontal="center" wrapText="1"/>
      <protection/>
    </xf>
    <xf numFmtId="0" fontId="0" fillId="2" borderId="41" xfId="21" applyFont="1" applyFill="1" applyBorder="1" applyAlignment="1">
      <alignment horizontal="center" wrapText="1"/>
      <protection/>
    </xf>
    <xf numFmtId="0" fontId="0" fillId="2" borderId="42" xfId="21" applyFill="1" applyBorder="1" applyAlignment="1" quotePrefix="1">
      <alignment horizontal="left"/>
      <protection/>
    </xf>
    <xf numFmtId="0" fontId="0" fillId="2" borderId="33" xfId="21" applyNumberFormat="1" applyFill="1" applyBorder="1" applyProtection="1">
      <alignment/>
      <protection locked="0"/>
    </xf>
    <xf numFmtId="0" fontId="0" fillId="2" borderId="34" xfId="21" applyNumberFormat="1" applyFont="1" applyFill="1" applyBorder="1" applyAlignment="1" applyProtection="1">
      <alignment horizontal="center"/>
      <protection/>
    </xf>
    <xf numFmtId="0" fontId="0" fillId="2" borderId="43" xfId="21" applyFill="1" applyBorder="1" applyAlignment="1" quotePrefix="1">
      <alignment horizontal="left"/>
      <protection/>
    </xf>
    <xf numFmtId="0" fontId="0" fillId="2" borderId="44" xfId="21" applyNumberFormat="1" applyFill="1" applyBorder="1" applyProtection="1">
      <alignment/>
      <protection locked="0"/>
    </xf>
    <xf numFmtId="0" fontId="0" fillId="2" borderId="44" xfId="21" applyFont="1" applyFill="1" applyBorder="1" applyAlignment="1">
      <alignment horizontal="center"/>
      <protection/>
    </xf>
    <xf numFmtId="0" fontId="0" fillId="2" borderId="5" xfId="21" applyFont="1" applyFill="1" applyBorder="1" applyAlignment="1">
      <alignment horizontal="center"/>
      <protection/>
    </xf>
    <xf numFmtId="0" fontId="0" fillId="2" borderId="7" xfId="21" applyFont="1" applyFill="1" applyBorder="1" applyAlignment="1">
      <alignment horizontal="center"/>
      <protection/>
    </xf>
    <xf numFmtId="0" fontId="0" fillId="2" borderId="7" xfId="21" applyNumberFormat="1" applyFont="1" applyFill="1" applyBorder="1" applyAlignment="1" applyProtection="1">
      <alignment horizontal="center"/>
      <protection/>
    </xf>
    <xf numFmtId="0" fontId="0" fillId="2" borderId="43" xfId="21" applyFont="1" applyFill="1" applyBorder="1" applyAlignment="1" quotePrefix="1">
      <alignment horizontal="left"/>
      <protection/>
    </xf>
    <xf numFmtId="0" fontId="0" fillId="2" borderId="44" xfId="21" applyNumberFormat="1" applyFont="1" applyFill="1" applyBorder="1" applyProtection="1">
      <alignment/>
      <protection locked="0"/>
    </xf>
    <xf numFmtId="0" fontId="0" fillId="2" borderId="44" xfId="21" applyFill="1" applyBorder="1" applyAlignment="1">
      <alignment horizontal="center"/>
      <protection/>
    </xf>
    <xf numFmtId="0" fontId="0" fillId="2" borderId="5" xfId="21" applyFill="1" applyBorder="1" applyAlignment="1">
      <alignment horizontal="center"/>
      <protection/>
    </xf>
    <xf numFmtId="0" fontId="0" fillId="2" borderId="7" xfId="21" applyFill="1" applyBorder="1" applyAlignment="1">
      <alignment horizontal="center"/>
      <protection/>
    </xf>
    <xf numFmtId="0" fontId="0" fillId="2" borderId="45" xfId="21" applyNumberFormat="1" applyFont="1" applyFill="1" applyBorder="1" applyAlignment="1" applyProtection="1">
      <alignment horizontal="center"/>
      <protection/>
    </xf>
    <xf numFmtId="0" fontId="0" fillId="2" borderId="46" xfId="21" applyNumberFormat="1" applyFont="1" applyFill="1" applyBorder="1" applyAlignment="1">
      <alignment horizontal="center"/>
      <protection/>
    </xf>
    <xf numFmtId="0" fontId="0" fillId="2" borderId="38" xfId="21" applyFont="1" applyFill="1" applyBorder="1" applyAlignment="1" quotePrefix="1">
      <alignment horizontal="left"/>
      <protection/>
    </xf>
    <xf numFmtId="0" fontId="0" fillId="2" borderId="40" xfId="21" applyNumberFormat="1" applyFill="1" applyBorder="1" applyProtection="1">
      <alignment/>
      <protection locked="0"/>
    </xf>
    <xf numFmtId="0" fontId="0" fillId="2" borderId="40" xfId="21" applyFill="1" applyBorder="1" applyAlignment="1">
      <alignment horizontal="center"/>
      <protection/>
    </xf>
    <xf numFmtId="0" fontId="0" fillId="2" borderId="9" xfId="21" applyFill="1" applyBorder="1" applyAlignment="1">
      <alignment horizontal="center"/>
      <protection/>
    </xf>
    <xf numFmtId="0" fontId="0" fillId="2" borderId="39" xfId="21" applyFill="1" applyBorder="1" applyAlignment="1">
      <alignment horizontal="center"/>
      <protection/>
    </xf>
    <xf numFmtId="0" fontId="0" fillId="2" borderId="47" xfId="21" applyNumberFormat="1" applyFont="1" applyFill="1" applyBorder="1" applyAlignment="1">
      <alignment horizontal="center"/>
      <protection/>
    </xf>
    <xf numFmtId="0" fontId="0" fillId="2" borderId="48" xfId="21" applyFont="1" applyFill="1" applyBorder="1">
      <alignment/>
      <protection/>
    </xf>
    <xf numFmtId="0" fontId="0" fillId="2" borderId="43" xfId="21" applyFill="1" applyBorder="1">
      <alignment/>
      <protection/>
    </xf>
    <xf numFmtId="0" fontId="0" fillId="2" borderId="49" xfId="21" applyNumberFormat="1" applyFont="1" applyFill="1" applyBorder="1" applyAlignment="1" applyProtection="1">
      <alignment horizontal="center"/>
      <protection/>
    </xf>
    <xf numFmtId="0" fontId="0" fillId="2" borderId="38" xfId="21" applyFill="1" applyBorder="1">
      <alignment/>
      <protection/>
    </xf>
    <xf numFmtId="0" fontId="0" fillId="2" borderId="50" xfId="21" applyNumberFormat="1" applyFont="1" applyFill="1" applyBorder="1" applyAlignment="1">
      <alignment horizontal="center"/>
      <protection/>
    </xf>
    <xf numFmtId="0" fontId="0" fillId="2" borderId="43" xfId="21" applyFont="1" applyFill="1" applyBorder="1">
      <alignment/>
      <protection/>
    </xf>
    <xf numFmtId="0" fontId="0" fillId="2" borderId="51" xfId="21" applyFill="1" applyBorder="1" applyAlignment="1">
      <alignment horizontal="center"/>
      <protection/>
    </xf>
    <xf numFmtId="0" fontId="0" fillId="2" borderId="12" xfId="21" applyFill="1" applyBorder="1" applyAlignment="1">
      <alignment horizontal="center"/>
      <protection/>
    </xf>
    <xf numFmtId="0" fontId="0" fillId="2" borderId="52" xfId="21" applyFill="1" applyBorder="1" applyAlignment="1">
      <alignment horizontal="center"/>
      <protection/>
    </xf>
    <xf numFmtId="0" fontId="0" fillId="2" borderId="42" xfId="21" applyFont="1" applyFill="1" applyBorder="1">
      <alignment/>
      <protection/>
    </xf>
    <xf numFmtId="0" fontId="0" fillId="2" borderId="51" xfId="21" applyNumberFormat="1" applyFill="1" applyBorder="1" applyProtection="1">
      <alignment/>
      <protection locked="0"/>
    </xf>
    <xf numFmtId="0" fontId="0" fillId="2" borderId="45" xfId="21" applyNumberFormat="1" applyFont="1" applyFill="1" applyBorder="1" applyAlignment="1">
      <alignment horizontal="center"/>
      <protection/>
    </xf>
    <xf numFmtId="0" fontId="0" fillId="2" borderId="53" xfId="21" applyFill="1" applyBorder="1" applyAlignment="1">
      <alignment horizontal="center"/>
      <protection/>
    </xf>
    <xf numFmtId="0" fontId="0" fillId="2" borderId="22" xfId="21" applyFill="1" applyBorder="1" applyAlignment="1">
      <alignment horizontal="center"/>
      <protection/>
    </xf>
    <xf numFmtId="0" fontId="0" fillId="2" borderId="54" xfId="21" applyFill="1" applyBorder="1" applyAlignment="1">
      <alignment horizontal="center"/>
      <protection/>
    </xf>
    <xf numFmtId="0" fontId="0" fillId="2" borderId="48" xfId="21" applyFont="1" applyFill="1" applyBorder="1" applyAlignment="1">
      <alignment horizontal="left"/>
      <protection/>
    </xf>
    <xf numFmtId="0" fontId="0" fillId="2" borderId="51" xfId="21" applyFont="1" applyFill="1" applyBorder="1" applyAlignment="1">
      <alignment horizontal="center"/>
      <protection/>
    </xf>
    <xf numFmtId="0" fontId="0" fillId="2" borderId="12" xfId="21" applyFont="1" applyFill="1" applyBorder="1" applyAlignment="1">
      <alignment horizontal="center"/>
      <protection/>
    </xf>
    <xf numFmtId="0" fontId="0" fillId="2" borderId="52" xfId="21" applyFont="1" applyFill="1" applyBorder="1" applyAlignment="1">
      <alignment horizontal="center"/>
      <protection/>
    </xf>
    <xf numFmtId="0" fontId="0" fillId="2" borderId="43" xfId="21" applyFont="1" applyFill="1" applyBorder="1" applyAlignment="1">
      <alignment horizontal="left"/>
      <protection/>
    </xf>
    <xf numFmtId="0" fontId="0" fillId="2" borderId="43" xfId="21" applyFont="1" applyFill="1" applyBorder="1" applyAlignment="1" applyProtection="1">
      <alignment horizontal="left"/>
      <protection/>
    </xf>
    <xf numFmtId="0" fontId="0" fillId="2" borderId="44" xfId="21" applyNumberFormat="1" applyFill="1" applyBorder="1" applyProtection="1">
      <alignment/>
      <protection/>
    </xf>
    <xf numFmtId="0" fontId="0" fillId="2" borderId="0" xfId="21" applyFill="1" applyProtection="1">
      <alignment/>
      <protection/>
    </xf>
    <xf numFmtId="0" fontId="0" fillId="2" borderId="32" xfId="21" applyFont="1" applyFill="1" applyBorder="1" applyAlignment="1" applyProtection="1">
      <alignment horizontal="left"/>
      <protection/>
    </xf>
    <xf numFmtId="0" fontId="0" fillId="2" borderId="55" xfId="21" applyNumberFormat="1" applyFill="1" applyBorder="1" applyProtection="1">
      <alignment/>
      <protection/>
    </xf>
    <xf numFmtId="0" fontId="0" fillId="2" borderId="56" xfId="21" applyNumberFormat="1" applyFont="1" applyFill="1" applyBorder="1" applyAlignment="1" applyProtection="1">
      <alignment horizontal="center"/>
      <protection/>
    </xf>
    <xf numFmtId="0" fontId="0" fillId="2" borderId="55" xfId="21" applyFont="1" applyFill="1" applyBorder="1" applyAlignment="1">
      <alignment horizontal="center"/>
      <protection/>
    </xf>
    <xf numFmtId="0" fontId="0" fillId="2" borderId="15" xfId="21" applyFont="1" applyFill="1" applyBorder="1" applyAlignment="1">
      <alignment horizontal="center"/>
      <protection/>
    </xf>
    <xf numFmtId="0" fontId="0" fillId="2" borderId="56" xfId="21" applyFont="1" applyFill="1" applyBorder="1" applyAlignment="1">
      <alignment horizontal="center"/>
      <protection/>
    </xf>
    <xf numFmtId="0" fontId="0" fillId="2" borderId="20" xfId="21" applyFont="1" applyFill="1" applyBorder="1" applyAlignment="1">
      <alignment horizontal="center"/>
      <protection/>
    </xf>
    <xf numFmtId="0" fontId="0" fillId="2" borderId="57" xfId="21" applyFont="1" applyFill="1" applyBorder="1" applyAlignment="1">
      <alignment horizontal="center"/>
      <protection/>
    </xf>
    <xf numFmtId="0" fontId="0" fillId="2" borderId="58" xfId="21" applyFont="1" applyFill="1" applyBorder="1" applyAlignment="1" applyProtection="1">
      <alignment horizontal="left"/>
      <protection/>
    </xf>
    <xf numFmtId="0" fontId="0" fillId="2" borderId="59" xfId="21" applyNumberFormat="1" applyFill="1" applyBorder="1" applyProtection="1">
      <alignment/>
      <protection/>
    </xf>
    <xf numFmtId="0" fontId="0" fillId="2" borderId="60" xfId="21" applyFont="1" applyFill="1" applyBorder="1" applyAlignment="1">
      <alignment horizontal="center"/>
      <protection/>
    </xf>
    <xf numFmtId="0" fontId="0" fillId="2" borderId="18" xfId="21" applyFont="1" applyFill="1" applyBorder="1" applyAlignment="1">
      <alignment horizontal="center"/>
      <protection/>
    </xf>
    <xf numFmtId="0" fontId="0" fillId="2" borderId="49" xfId="21" applyFont="1" applyFill="1" applyBorder="1" applyAlignment="1">
      <alignment horizontal="center"/>
      <protection/>
    </xf>
    <xf numFmtId="0" fontId="0" fillId="2" borderId="38" xfId="21" applyFont="1" applyFill="1" applyBorder="1" applyAlignment="1" applyProtection="1">
      <alignment horizontal="left"/>
      <protection/>
    </xf>
    <xf numFmtId="0" fontId="0" fillId="2" borderId="40" xfId="21" applyNumberFormat="1" applyFill="1" applyBorder="1" applyProtection="1">
      <alignment/>
      <protection/>
    </xf>
    <xf numFmtId="0" fontId="0" fillId="2" borderId="39" xfId="21" applyNumberFormat="1" applyFont="1" applyFill="1" applyBorder="1" applyAlignment="1" applyProtection="1">
      <alignment horizontal="center"/>
      <protection/>
    </xf>
    <xf numFmtId="0" fontId="0" fillId="2" borderId="37" xfId="21" applyFont="1" applyFill="1" applyBorder="1" applyAlignment="1">
      <alignment horizontal="center"/>
      <protection/>
    </xf>
    <xf numFmtId="0" fontId="0" fillId="2" borderId="9" xfId="21" applyFont="1" applyFill="1" applyBorder="1" applyAlignment="1">
      <alignment horizontal="center"/>
      <protection/>
    </xf>
    <xf numFmtId="0" fontId="0" fillId="2" borderId="39" xfId="21" applyFont="1" applyFill="1" applyBorder="1" applyAlignment="1">
      <alignment horizontal="center"/>
      <protection/>
    </xf>
    <xf numFmtId="0" fontId="0" fillId="2" borderId="3" xfId="21" applyFont="1" applyFill="1" applyBorder="1" applyAlignment="1">
      <alignment horizontal="center"/>
      <protection/>
    </xf>
    <xf numFmtId="183" fontId="0" fillId="2" borderId="33" xfId="21" applyNumberFormat="1" applyFill="1" applyBorder="1" applyAlignment="1">
      <alignment horizontal="center"/>
      <protection/>
    </xf>
    <xf numFmtId="183" fontId="0" fillId="2" borderId="2" xfId="21" applyNumberFormat="1" applyFill="1" applyBorder="1" applyAlignment="1">
      <alignment horizontal="center"/>
      <protection/>
    </xf>
    <xf numFmtId="183" fontId="0" fillId="2" borderId="34" xfId="21" applyNumberFormat="1" applyFill="1" applyBorder="1" applyAlignment="1">
      <alignment horizontal="center"/>
      <protection/>
    </xf>
    <xf numFmtId="0" fontId="0" fillId="2" borderId="35" xfId="21" applyNumberFormat="1" applyFont="1" applyFill="1" applyBorder="1" applyAlignment="1">
      <alignment horizontal="center"/>
      <protection/>
    </xf>
    <xf numFmtId="0" fontId="0" fillId="2" borderId="0" xfId="21" applyFill="1" applyBorder="1">
      <alignment/>
      <protection/>
    </xf>
    <xf numFmtId="0" fontId="0" fillId="2" borderId="53" xfId="21" applyNumberFormat="1" applyFont="1" applyFill="1" applyBorder="1" applyAlignment="1">
      <alignment horizontal="center"/>
      <protection/>
    </xf>
    <xf numFmtId="0" fontId="0" fillId="2" borderId="54" xfId="21" applyNumberFormat="1" applyFont="1" applyFill="1" applyBorder="1" applyAlignment="1">
      <alignment horizontal="center"/>
      <protection/>
    </xf>
    <xf numFmtId="178" fontId="0" fillId="2" borderId="21" xfId="21" applyNumberFormat="1" applyFont="1" applyFill="1" applyBorder="1" applyAlignment="1">
      <alignment horizontal="center"/>
      <protection/>
    </xf>
    <xf numFmtId="0" fontId="0" fillId="2" borderId="0" xfId="21" applyFont="1" applyFill="1" applyBorder="1" applyAlignment="1">
      <alignment horizontal="center"/>
      <protection/>
    </xf>
    <xf numFmtId="178" fontId="0" fillId="2" borderId="0" xfId="21" applyNumberFormat="1" applyFill="1" applyBorder="1" applyAlignment="1">
      <alignment horizontal="center"/>
      <protection/>
    </xf>
    <xf numFmtId="178" fontId="0" fillId="2" borderId="24" xfId="21" applyNumberFormat="1" applyFill="1" applyBorder="1" applyAlignment="1">
      <alignment horizontal="center"/>
      <protection/>
    </xf>
    <xf numFmtId="0" fontId="0" fillId="2" borderId="0" xfId="21" applyFill="1" applyBorder="1" applyAlignment="1">
      <alignment horizontal="center"/>
      <protection/>
    </xf>
    <xf numFmtId="0" fontId="0" fillId="0" borderId="2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ont="1" applyFill="1" applyBorder="1" applyAlignment="1" applyProtection="1">
      <alignment horizontal="center"/>
      <protection/>
    </xf>
    <xf numFmtId="0" fontId="0" fillId="0" borderId="5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15" xfId="21" applyNumberFormat="1" applyFont="1" applyFill="1" applyBorder="1" applyAlignment="1" applyProtection="1">
      <alignment horizontal="center"/>
      <protection/>
    </xf>
    <xf numFmtId="0" fontId="0" fillId="0" borderId="16" xfId="21" applyNumberFormat="1" applyFont="1" applyFill="1" applyBorder="1" applyAlignment="1" applyProtection="1">
      <alignment horizontal="center"/>
      <protection/>
    </xf>
    <xf numFmtId="0" fontId="0" fillId="0" borderId="18" xfId="21" applyNumberFormat="1" applyFont="1" applyFill="1" applyBorder="1" applyAlignment="1" applyProtection="1">
      <alignment horizontal="center"/>
      <protection/>
    </xf>
    <xf numFmtId="0" fontId="0" fillId="0" borderId="19" xfId="21" applyNumberFormat="1" applyFont="1" applyFill="1" applyBorder="1" applyAlignment="1" applyProtection="1">
      <alignment horizontal="center"/>
      <protection/>
    </xf>
    <xf numFmtId="0" fontId="0" fillId="0" borderId="9" xfId="21" applyNumberFormat="1" applyFont="1" applyFill="1" applyBorder="1" applyAlignment="1" applyProtection="1">
      <alignment horizontal="center"/>
      <protection/>
    </xf>
    <xf numFmtId="0" fontId="0" fillId="0" borderId="10" xfId="21" applyNumberFormat="1" applyFont="1" applyFill="1" applyBorder="1" applyAlignment="1" applyProtection="1">
      <alignment horizontal="center"/>
      <protection/>
    </xf>
    <xf numFmtId="0" fontId="0" fillId="0" borderId="33" xfId="21" applyNumberFormat="1" applyFill="1" applyBorder="1" applyProtection="1">
      <alignment/>
      <protection locked="0"/>
    </xf>
    <xf numFmtId="0" fontId="0" fillId="0" borderId="2" xfId="21" applyNumberFormat="1" applyFill="1" applyBorder="1" applyProtection="1">
      <alignment/>
      <protection locked="0"/>
    </xf>
    <xf numFmtId="0" fontId="0" fillId="0" borderId="3" xfId="21" applyNumberFormat="1" applyFill="1" applyBorder="1" applyProtection="1">
      <alignment/>
      <protection locked="0"/>
    </xf>
    <xf numFmtId="0" fontId="0" fillId="0" borderId="44" xfId="21" applyNumberFormat="1" applyFill="1" applyBorder="1" applyProtection="1">
      <alignment/>
      <protection locked="0"/>
    </xf>
    <xf numFmtId="0" fontId="0" fillId="0" borderId="5" xfId="21" applyNumberFormat="1" applyFill="1" applyBorder="1" applyProtection="1">
      <alignment/>
      <protection locked="0"/>
    </xf>
    <xf numFmtId="0" fontId="0" fillId="0" borderId="6" xfId="21" applyNumberFormat="1" applyFill="1" applyBorder="1" applyProtection="1">
      <alignment/>
      <protection locked="0"/>
    </xf>
    <xf numFmtId="0" fontId="0" fillId="0" borderId="5" xfId="21" applyNumberFormat="1" applyFont="1" applyFill="1" applyBorder="1" applyProtection="1">
      <alignment/>
      <protection locked="0"/>
    </xf>
    <xf numFmtId="0" fontId="0" fillId="0" borderId="7" xfId="21" applyNumberFormat="1" applyFont="1" applyFill="1" applyBorder="1" applyProtection="1">
      <alignment/>
      <protection locked="0"/>
    </xf>
    <xf numFmtId="0" fontId="0" fillId="0" borderId="40" xfId="21" applyNumberFormat="1" applyFill="1" applyBorder="1" applyProtection="1">
      <alignment/>
      <protection locked="0"/>
    </xf>
    <xf numFmtId="0" fontId="0" fillId="0" borderId="9" xfId="21" applyNumberFormat="1" applyFill="1" applyBorder="1" applyProtection="1">
      <alignment/>
      <protection locked="0"/>
    </xf>
    <xf numFmtId="0" fontId="0" fillId="0" borderId="10" xfId="21" applyNumberFormat="1" applyFill="1" applyBorder="1" applyProtection="1">
      <alignment/>
      <protection locked="0"/>
    </xf>
    <xf numFmtId="0" fontId="0" fillId="0" borderId="51" xfId="21" applyNumberFormat="1" applyFill="1" applyBorder="1" applyProtection="1">
      <alignment/>
      <protection locked="0"/>
    </xf>
    <xf numFmtId="0" fontId="0" fillId="0" borderId="12" xfId="21" applyNumberFormat="1" applyFill="1" applyBorder="1" applyProtection="1">
      <alignment/>
      <protection locked="0"/>
    </xf>
    <xf numFmtId="0" fontId="0" fillId="0" borderId="13" xfId="21" applyNumberFormat="1" applyFill="1" applyBorder="1" applyProtection="1">
      <alignment/>
      <protection locked="0"/>
    </xf>
    <xf numFmtId="0" fontId="0" fillId="0" borderId="20" xfId="21" applyNumberFormat="1" applyFill="1" applyBorder="1" applyProtection="1">
      <alignment/>
      <protection locked="0"/>
    </xf>
    <xf numFmtId="0" fontId="0" fillId="0" borderId="61" xfId="21" applyNumberFormat="1" applyFill="1" applyBorder="1" applyProtection="1">
      <alignment/>
      <protection locked="0"/>
    </xf>
    <xf numFmtId="0" fontId="0" fillId="0" borderId="61" xfId="21" applyNumberFormat="1" applyFill="1" applyBorder="1" applyProtection="1">
      <alignment/>
      <protection/>
    </xf>
    <xf numFmtId="0" fontId="0" fillId="0" borderId="62" xfId="21" applyNumberFormat="1" applyFill="1" applyBorder="1" applyProtection="1">
      <alignment/>
      <protection/>
    </xf>
    <xf numFmtId="0" fontId="0" fillId="0" borderId="60" xfId="21" applyNumberFormat="1" applyFill="1" applyBorder="1" applyProtection="1">
      <alignment/>
      <protection/>
    </xf>
    <xf numFmtId="0" fontId="0" fillId="0" borderId="37" xfId="21" applyNumberFormat="1" applyFill="1" applyBorder="1" applyProtection="1">
      <alignment/>
      <protection/>
    </xf>
    <xf numFmtId="178" fontId="0" fillId="2" borderId="9" xfId="21" applyNumberFormat="1" applyFill="1" applyBorder="1" applyAlignment="1">
      <alignment horizontal="center"/>
      <protection/>
    </xf>
    <xf numFmtId="178" fontId="0" fillId="2" borderId="40" xfId="21" applyNumberFormat="1" applyFill="1" applyBorder="1" applyAlignment="1">
      <alignment horizontal="center"/>
      <protection/>
    </xf>
    <xf numFmtId="178" fontId="0" fillId="2" borderId="39" xfId="21" applyNumberFormat="1" applyFill="1" applyBorder="1" applyAlignment="1">
      <alignment horizontal="center"/>
      <protection/>
    </xf>
    <xf numFmtId="0" fontId="0" fillId="2" borderId="63" xfId="21" applyFont="1" applyFill="1" applyBorder="1" applyAlignment="1">
      <alignment horizontal="center" vertical="center" textRotation="90"/>
      <protection/>
    </xf>
    <xf numFmtId="0" fontId="0" fillId="2" borderId="64" xfId="21" applyFill="1" applyBorder="1" applyAlignment="1">
      <alignment horizontal="center" vertical="center" textRotation="90"/>
      <protection/>
    </xf>
    <xf numFmtId="0" fontId="0" fillId="2" borderId="50" xfId="21" applyFill="1" applyBorder="1" applyAlignment="1">
      <alignment horizontal="center" vertical="center" textRotation="90"/>
      <protection/>
    </xf>
    <xf numFmtId="0" fontId="0" fillId="2" borderId="48" xfId="21" applyFont="1" applyFill="1" applyBorder="1" applyAlignment="1">
      <alignment horizontal="center"/>
      <protection/>
    </xf>
    <xf numFmtId="0" fontId="0" fillId="2" borderId="65" xfId="21" applyFont="1" applyFill="1" applyBorder="1" applyAlignment="1">
      <alignment horizontal="center"/>
      <protection/>
    </xf>
    <xf numFmtId="0" fontId="9" fillId="2" borderId="63" xfId="21" applyFont="1" applyFill="1" applyBorder="1" applyAlignment="1">
      <alignment horizontal="center" vertical="center" textRotation="90"/>
      <protection/>
    </xf>
    <xf numFmtId="0" fontId="9" fillId="2" borderId="64" xfId="21" applyFont="1" applyFill="1" applyBorder="1" applyAlignment="1">
      <alignment horizontal="center" vertical="center" textRotation="90"/>
      <protection/>
    </xf>
    <xf numFmtId="0" fontId="9" fillId="2" borderId="50" xfId="21" applyFont="1" applyFill="1" applyBorder="1" applyAlignment="1">
      <alignment horizontal="center" vertical="center" textRotation="90"/>
      <protection/>
    </xf>
    <xf numFmtId="0" fontId="10" fillId="2" borderId="63" xfId="21" applyFont="1" applyFill="1" applyBorder="1" applyAlignment="1">
      <alignment horizontal="center" textRotation="90"/>
      <protection/>
    </xf>
    <xf numFmtId="0" fontId="10" fillId="2" borderId="64" xfId="21" applyFont="1" applyFill="1" applyBorder="1" applyAlignment="1">
      <alignment horizontal="center" textRotation="90"/>
      <protection/>
    </xf>
    <xf numFmtId="0" fontId="10" fillId="2" borderId="50" xfId="21" applyFont="1" applyFill="1" applyBorder="1" applyAlignment="1">
      <alignment horizontal="center" textRotation="90"/>
      <protection/>
    </xf>
    <xf numFmtId="0" fontId="0" fillId="2" borderId="66" xfId="21" applyFont="1" applyFill="1" applyBorder="1" applyAlignment="1">
      <alignment horizontal="center"/>
      <protection/>
    </xf>
    <xf numFmtId="0" fontId="0" fillId="2" borderId="67" xfId="21" applyFont="1" applyFill="1" applyBorder="1" applyAlignment="1">
      <alignment horizontal="center"/>
      <protection/>
    </xf>
    <xf numFmtId="0" fontId="0" fillId="2" borderId="38" xfId="21" applyFont="1" applyFill="1" applyBorder="1" applyAlignment="1">
      <alignment horizontal="center"/>
      <protection/>
    </xf>
    <xf numFmtId="0" fontId="0" fillId="2" borderId="30" xfId="21" applyFont="1" applyFill="1" applyBorder="1" applyAlignment="1">
      <alignment horizontal="center"/>
      <protection/>
    </xf>
    <xf numFmtId="0" fontId="0" fillId="2" borderId="26" xfId="21" applyFont="1" applyFill="1" applyBorder="1" applyAlignment="1">
      <alignment horizontal="center"/>
      <protection/>
    </xf>
    <xf numFmtId="0" fontId="0" fillId="2" borderId="68" xfId="21" applyFont="1" applyFill="1" applyBorder="1" applyAlignment="1">
      <alignment horizontal="center"/>
      <protection/>
    </xf>
    <xf numFmtId="0" fontId="0" fillId="2" borderId="24" xfId="21" applyFont="1" applyFill="1" applyBorder="1" applyAlignment="1">
      <alignment horizontal="center"/>
      <protection/>
    </xf>
    <xf numFmtId="0" fontId="0" fillId="2" borderId="25" xfId="21" applyFont="1" applyFill="1" applyBorder="1" applyAlignment="1">
      <alignment horizontal="center" wrapText="1"/>
      <protection/>
    </xf>
    <xf numFmtId="0" fontId="0" fillId="2" borderId="48" xfId="21" applyFont="1" applyFill="1" applyBorder="1" applyAlignment="1">
      <alignment horizontal="center" wrapText="1"/>
      <protection/>
    </xf>
    <xf numFmtId="0" fontId="0" fillId="2" borderId="27" xfId="21" applyFont="1" applyFill="1" applyBorder="1" applyAlignment="1">
      <alignment horizontal="center"/>
      <protection/>
    </xf>
    <xf numFmtId="0" fontId="0" fillId="2" borderId="26" xfId="21" applyFont="1" applyFill="1" applyBorder="1" applyAlignment="1">
      <alignment horizontal="center" wrapText="1"/>
      <protection/>
    </xf>
    <xf numFmtId="0" fontId="0" fillId="2" borderId="69" xfId="21" applyFont="1" applyFill="1" applyBorder="1" applyAlignment="1">
      <alignment horizontal="center"/>
      <protection/>
    </xf>
    <xf numFmtId="0" fontId="0" fillId="0" borderId="34" xfId="21" applyNumberFormat="1" applyFont="1" applyFill="1" applyBorder="1" applyAlignment="1" applyProtection="1">
      <alignment horizontal="center"/>
      <protection/>
    </xf>
    <xf numFmtId="0" fontId="0" fillId="0" borderId="7" xfId="21" applyNumberFormat="1" applyFont="1" applyFill="1" applyBorder="1" applyAlignment="1" applyProtection="1">
      <alignment horizontal="center"/>
      <protection/>
    </xf>
    <xf numFmtId="0" fontId="0" fillId="0" borderId="56" xfId="21" applyNumberFormat="1" applyFont="1" applyFill="1" applyBorder="1" applyAlignment="1" applyProtection="1">
      <alignment horizontal="center"/>
      <protection/>
    </xf>
    <xf numFmtId="0" fontId="0" fillId="0" borderId="49" xfId="21" applyNumberFormat="1" applyFont="1" applyFill="1" applyBorder="1" applyAlignment="1" applyProtection="1">
      <alignment horizontal="center"/>
      <protection/>
    </xf>
    <xf numFmtId="0" fontId="0" fillId="0" borderId="39" xfId="21" applyNumberFormat="1" applyFont="1" applyFill="1" applyBorder="1" applyAlignment="1" applyProtection="1">
      <alignment horizontal="center"/>
      <protection/>
    </xf>
    <xf numFmtId="0" fontId="0" fillId="0" borderId="44" xfId="21" applyNumberFormat="1" applyFill="1" applyBorder="1" applyProtection="1">
      <alignment/>
      <protection/>
    </xf>
    <xf numFmtId="0" fontId="0" fillId="0" borderId="55" xfId="21" applyNumberFormat="1" applyFill="1" applyBorder="1" applyProtection="1">
      <alignment/>
      <protection/>
    </xf>
    <xf numFmtId="0" fontId="0" fillId="0" borderId="59" xfId="21" applyNumberFormat="1" applyFill="1" applyBorder="1" applyProtection="1">
      <alignment/>
      <protection/>
    </xf>
    <xf numFmtId="0" fontId="0" fillId="0" borderId="40" xfId="21" applyNumberFormat="1" applyFill="1" applyBorder="1" applyProtection="1">
      <alignment/>
      <protection/>
    </xf>
    <xf numFmtId="178" fontId="0" fillId="2" borderId="50" xfId="21" applyNumberFormat="1" applyFill="1" applyBorder="1" applyAlignment="1">
      <alignment horizontal="center"/>
      <protection/>
    </xf>
    <xf numFmtId="0" fontId="0" fillId="0" borderId="12" xfId="21" applyNumberFormat="1" applyFont="1" applyFill="1" applyBorder="1" applyProtection="1">
      <alignment/>
      <protection locked="0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58"/>
  <sheetViews>
    <sheetView tabSelected="1" view="pageBreakPreview" zoomScaleSheetLayoutView="100" workbookViewId="0" topLeftCell="A133">
      <selection activeCell="N154" sqref="N154"/>
    </sheetView>
  </sheetViews>
  <sheetFormatPr defaultColWidth="9.33203125" defaultRowHeight="10.5"/>
  <cols>
    <col min="1" max="1" width="5.33203125" style="39" customWidth="1"/>
    <col min="2" max="2" width="23.16015625" style="39" customWidth="1"/>
    <col min="3" max="3" width="7.83203125" style="39" customWidth="1"/>
    <col min="4" max="4" width="3.83203125" style="39" customWidth="1"/>
    <col min="5" max="7" width="7.83203125" style="39" customWidth="1"/>
    <col min="8" max="8" width="3.83203125" style="39" customWidth="1"/>
    <col min="9" max="11" width="7.83203125" style="39" customWidth="1"/>
    <col min="12" max="12" width="3.83203125" style="39" customWidth="1"/>
    <col min="13" max="15" width="7.83203125" style="39" customWidth="1"/>
    <col min="16" max="16" width="3.83203125" style="39" customWidth="1"/>
    <col min="17" max="18" width="7.83203125" style="39" customWidth="1"/>
    <col min="19" max="22" width="10.83203125" style="40" customWidth="1"/>
    <col min="23" max="23" width="12.16015625" style="39" bestFit="1" customWidth="1"/>
    <col min="24" max="24" width="3.83203125" style="39" customWidth="1"/>
    <col min="25" max="27" width="7.83203125" style="39" customWidth="1"/>
    <col min="28" max="28" width="3.83203125" style="39" customWidth="1"/>
    <col min="29" max="31" width="7.83203125" style="39" customWidth="1"/>
    <col min="32" max="32" width="3.83203125" style="39" customWidth="1"/>
    <col min="33" max="35" width="7.83203125" style="39" customWidth="1"/>
    <col min="36" max="36" width="3.83203125" style="39" customWidth="1"/>
    <col min="37" max="39" width="7.83203125" style="39" customWidth="1"/>
    <col min="40" max="40" width="3.83203125" style="39" customWidth="1"/>
    <col min="41" max="43" width="7.83203125" style="39" customWidth="1"/>
    <col min="44" max="44" width="3.83203125" style="39" customWidth="1"/>
    <col min="45" max="47" width="7.83203125" style="39" customWidth="1"/>
    <col min="48" max="48" width="3.83203125" style="39" customWidth="1"/>
    <col min="49" max="51" width="7.83203125" style="39" customWidth="1"/>
    <col min="52" max="52" width="3.83203125" style="39" customWidth="1"/>
    <col min="53" max="55" width="7.83203125" style="39" customWidth="1"/>
    <col min="56" max="56" width="3.83203125" style="39" customWidth="1"/>
    <col min="57" max="59" width="7.83203125" style="39" customWidth="1"/>
    <col min="60" max="60" width="3.83203125" style="39" customWidth="1"/>
    <col min="61" max="63" width="7.83203125" style="39" customWidth="1"/>
    <col min="64" max="64" width="3.83203125" style="39" customWidth="1"/>
    <col min="65" max="67" width="7.83203125" style="39" customWidth="1"/>
    <col min="68" max="68" width="3.83203125" style="39" customWidth="1"/>
    <col min="69" max="71" width="7.83203125" style="39" customWidth="1"/>
    <col min="72" max="72" width="3.83203125" style="39" customWidth="1"/>
    <col min="73" max="75" width="7.83203125" style="39" customWidth="1"/>
    <col min="76" max="76" width="3.83203125" style="39" customWidth="1"/>
    <col min="77" max="79" width="7.83203125" style="39" customWidth="1"/>
    <col min="80" max="80" width="3.83203125" style="39" customWidth="1"/>
    <col min="81" max="83" width="7.83203125" style="39" customWidth="1"/>
    <col min="84" max="84" width="3.83203125" style="39" customWidth="1"/>
    <col min="85" max="87" width="7.83203125" style="39" customWidth="1"/>
    <col min="88" max="88" width="3.83203125" style="39" customWidth="1"/>
    <col min="89" max="91" width="7.83203125" style="39" customWidth="1"/>
    <col min="92" max="92" width="3.83203125" style="39" customWidth="1"/>
    <col min="93" max="95" width="7.83203125" style="39" customWidth="1"/>
    <col min="96" max="96" width="3.83203125" style="39" customWidth="1"/>
    <col min="97" max="99" width="7.83203125" style="39" customWidth="1"/>
    <col min="100" max="100" width="3.83203125" style="39" customWidth="1"/>
    <col min="101" max="103" width="7.83203125" style="39" customWidth="1"/>
    <col min="104" max="104" width="3.83203125" style="39" customWidth="1"/>
    <col min="105" max="105" width="7.83203125" style="41" customWidth="1"/>
    <col min="106" max="107" width="7.83203125" style="39" customWidth="1"/>
    <col min="108" max="108" width="3.83203125" style="39" customWidth="1"/>
    <col min="109" max="111" width="7.83203125" style="39" customWidth="1"/>
    <col min="112" max="112" width="3.83203125" style="39" customWidth="1"/>
    <col min="113" max="115" width="7.83203125" style="39" customWidth="1"/>
    <col min="116" max="116" width="3.83203125" style="39" customWidth="1"/>
    <col min="117" max="119" width="7.83203125" style="39" customWidth="1"/>
    <col min="120" max="120" width="3.83203125" style="39" customWidth="1"/>
    <col min="121" max="123" width="7.83203125" style="39" customWidth="1"/>
    <col min="124" max="124" width="3.83203125" style="39" customWidth="1"/>
    <col min="125" max="127" width="7.83203125" style="39" customWidth="1"/>
    <col min="128" max="128" width="3.83203125" style="39" customWidth="1"/>
    <col min="129" max="131" width="7.83203125" style="39" customWidth="1"/>
    <col min="132" max="132" width="3.83203125" style="39" customWidth="1"/>
    <col min="133" max="135" width="7.83203125" style="39" customWidth="1"/>
    <col min="136" max="136" width="3.83203125" style="39" customWidth="1"/>
    <col min="137" max="139" width="7.83203125" style="39" customWidth="1"/>
    <col min="140" max="140" width="3.83203125" style="39" customWidth="1"/>
    <col min="141" max="143" width="7.83203125" style="39" customWidth="1"/>
    <col min="144" max="144" width="3.83203125" style="39" customWidth="1"/>
    <col min="145" max="147" width="7.83203125" style="39" customWidth="1"/>
    <col min="148" max="148" width="3.83203125" style="39" customWidth="1"/>
    <col min="149" max="151" width="7.83203125" style="39" customWidth="1"/>
    <col min="152" max="152" width="3.83203125" style="39" customWidth="1"/>
    <col min="153" max="155" width="7.83203125" style="39" customWidth="1"/>
    <col min="156" max="156" width="3.83203125" style="39" customWidth="1"/>
    <col min="157" max="159" width="7.83203125" style="39" customWidth="1"/>
    <col min="160" max="160" width="3.83203125" style="39" customWidth="1"/>
    <col min="161" max="163" width="7.83203125" style="39" customWidth="1"/>
    <col min="164" max="164" width="3.83203125" style="39" customWidth="1"/>
    <col min="165" max="167" width="7.83203125" style="39" customWidth="1"/>
    <col min="168" max="168" width="3.83203125" style="39" customWidth="1"/>
    <col min="169" max="171" width="7.83203125" style="39" customWidth="1"/>
    <col min="172" max="172" width="3.83203125" style="39" customWidth="1"/>
    <col min="173" max="175" width="7.83203125" style="39" customWidth="1"/>
    <col min="176" max="176" width="3.83203125" style="39" customWidth="1"/>
    <col min="177" max="179" width="7.83203125" style="39" customWidth="1"/>
    <col min="180" max="180" width="3.83203125" style="39" customWidth="1"/>
    <col min="181" max="183" width="7.83203125" style="39" customWidth="1"/>
    <col min="184" max="184" width="3.83203125" style="39" customWidth="1"/>
    <col min="185" max="187" width="7.83203125" style="39" customWidth="1"/>
    <col min="188" max="188" width="3.83203125" style="39" customWidth="1"/>
    <col min="189" max="191" width="7.83203125" style="39" customWidth="1"/>
    <col min="192" max="192" width="3.83203125" style="39" customWidth="1"/>
    <col min="193" max="195" width="7.83203125" style="39" customWidth="1"/>
    <col min="196" max="196" width="3.83203125" style="39" customWidth="1"/>
    <col min="197" max="199" width="7.83203125" style="39" customWidth="1"/>
    <col min="200" max="200" width="3.83203125" style="39" customWidth="1"/>
    <col min="201" max="203" width="7.83203125" style="39" customWidth="1"/>
    <col min="204" max="204" width="3.83203125" style="39" customWidth="1"/>
    <col min="205" max="207" width="7.83203125" style="39" customWidth="1"/>
    <col min="208" max="208" width="3.83203125" style="39" customWidth="1"/>
    <col min="209" max="211" width="7.83203125" style="39" customWidth="1"/>
    <col min="212" max="212" width="3.83203125" style="39" customWidth="1"/>
    <col min="213" max="215" width="7.83203125" style="39" customWidth="1"/>
    <col min="216" max="216" width="3.83203125" style="39" customWidth="1"/>
    <col min="217" max="219" width="7.83203125" style="39" customWidth="1"/>
    <col min="220" max="220" width="3.83203125" style="39" customWidth="1"/>
    <col min="221" max="223" width="7.83203125" style="39" customWidth="1"/>
    <col min="224" max="224" width="3.83203125" style="39" customWidth="1"/>
    <col min="225" max="227" width="7.83203125" style="39" customWidth="1"/>
    <col min="228" max="228" width="3.83203125" style="39" customWidth="1"/>
    <col min="229" max="231" width="7.83203125" style="39" customWidth="1"/>
    <col min="232" max="232" width="3.83203125" style="39" customWidth="1"/>
    <col min="233" max="235" width="7.83203125" style="39" customWidth="1"/>
    <col min="236" max="236" width="3.83203125" style="39" customWidth="1"/>
    <col min="237" max="239" width="7.83203125" style="39" customWidth="1"/>
    <col min="240" max="240" width="3.83203125" style="39" customWidth="1"/>
    <col min="241" max="242" width="7.83203125" style="39" customWidth="1"/>
    <col min="243" max="16384" width="9.33203125" style="39" customWidth="1"/>
  </cols>
  <sheetData>
    <row r="1" ht="17.25">
      <c r="A1" s="38" t="s">
        <v>73</v>
      </c>
    </row>
    <row r="2" spans="1:18" ht="17.25">
      <c r="A2" s="38"/>
      <c r="R2" s="39" t="s">
        <v>71</v>
      </c>
    </row>
    <row r="3" spans="1:18" ht="17.25">
      <c r="A3" s="38"/>
      <c r="R3" s="39" t="s">
        <v>72</v>
      </c>
    </row>
    <row r="4" spans="2:23" ht="11.25" customHeight="1" thickBot="1">
      <c r="B4" s="42"/>
      <c r="C4" s="43"/>
      <c r="W4" s="44"/>
    </row>
    <row r="5" spans="1:23" ht="10.5">
      <c r="A5" s="191" t="s">
        <v>0</v>
      </c>
      <c r="B5" s="192"/>
      <c r="C5" s="45" t="s">
        <v>63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7"/>
      <c r="T5" s="47"/>
      <c r="U5" s="47"/>
      <c r="V5" s="47"/>
      <c r="W5" s="48"/>
    </row>
    <row r="6" spans="1:24" ht="11.25" thickBot="1">
      <c r="A6" s="193" t="s">
        <v>1</v>
      </c>
      <c r="B6" s="194"/>
      <c r="C6" s="49" t="s">
        <v>66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51"/>
      <c r="S6" s="52"/>
      <c r="T6" s="52"/>
      <c r="U6" s="52"/>
      <c r="V6" s="52"/>
      <c r="W6" s="53"/>
      <c r="X6" s="54"/>
    </row>
    <row r="7" spans="1:23" ht="21" customHeight="1">
      <c r="A7" s="183" t="s">
        <v>2</v>
      </c>
      <c r="B7" s="195"/>
      <c r="C7" s="198" t="s">
        <v>40</v>
      </c>
      <c r="D7" s="195"/>
      <c r="E7" s="195"/>
      <c r="F7" s="195"/>
      <c r="G7" s="199" t="s">
        <v>41</v>
      </c>
      <c r="H7" s="195"/>
      <c r="I7" s="195"/>
      <c r="J7" s="200"/>
      <c r="K7" s="201" t="s">
        <v>42</v>
      </c>
      <c r="L7" s="195"/>
      <c r="M7" s="195"/>
      <c r="N7" s="195"/>
      <c r="O7" s="199" t="s">
        <v>43</v>
      </c>
      <c r="P7" s="195"/>
      <c r="Q7" s="195"/>
      <c r="R7" s="200"/>
      <c r="S7" s="55" t="s">
        <v>40</v>
      </c>
      <c r="T7" s="56" t="s">
        <v>41</v>
      </c>
      <c r="U7" s="56" t="s">
        <v>42</v>
      </c>
      <c r="V7" s="57" t="s">
        <v>43</v>
      </c>
      <c r="W7" s="58" t="s">
        <v>67</v>
      </c>
    </row>
    <row r="8" spans="1:23" ht="24.75" customHeight="1" thickBot="1">
      <c r="A8" s="196" t="s">
        <v>3</v>
      </c>
      <c r="B8" s="197"/>
      <c r="C8" s="59" t="s">
        <v>46</v>
      </c>
      <c r="D8" s="60"/>
      <c r="E8" s="61" t="s">
        <v>4</v>
      </c>
      <c r="F8" s="62" t="s">
        <v>5</v>
      </c>
      <c r="G8" s="63" t="s">
        <v>46</v>
      </c>
      <c r="H8" s="60"/>
      <c r="I8" s="61" t="s">
        <v>4</v>
      </c>
      <c r="J8" s="64" t="s">
        <v>5</v>
      </c>
      <c r="K8" s="65" t="s">
        <v>46</v>
      </c>
      <c r="L8" s="60"/>
      <c r="M8" s="61" t="s">
        <v>4</v>
      </c>
      <c r="N8" s="62" t="s">
        <v>5</v>
      </c>
      <c r="O8" s="63" t="s">
        <v>46</v>
      </c>
      <c r="P8" s="60"/>
      <c r="Q8" s="61" t="s">
        <v>4</v>
      </c>
      <c r="R8" s="64" t="s">
        <v>5</v>
      </c>
      <c r="S8" s="66" t="s">
        <v>45</v>
      </c>
      <c r="T8" s="67" t="s">
        <v>45</v>
      </c>
      <c r="U8" s="67" t="s">
        <v>45</v>
      </c>
      <c r="V8" s="68" t="s">
        <v>45</v>
      </c>
      <c r="W8" s="69" t="s">
        <v>45</v>
      </c>
    </row>
    <row r="9" spans="1:23" ht="10.5">
      <c r="A9" s="185" t="s">
        <v>47</v>
      </c>
      <c r="B9" s="70" t="s">
        <v>7</v>
      </c>
      <c r="C9" s="1">
        <v>0.26</v>
      </c>
      <c r="D9" s="2"/>
      <c r="E9" s="2">
        <v>0.003</v>
      </c>
      <c r="F9" s="3">
        <v>0.01</v>
      </c>
      <c r="G9" s="71">
        <v>0.41</v>
      </c>
      <c r="H9" s="2"/>
      <c r="I9" s="2">
        <v>0.003</v>
      </c>
      <c r="J9" s="3">
        <v>0.01</v>
      </c>
      <c r="K9" s="157">
        <v>0.19</v>
      </c>
      <c r="L9" s="158"/>
      <c r="M9" s="158">
        <v>0.003</v>
      </c>
      <c r="N9" s="159">
        <v>0.01</v>
      </c>
      <c r="O9" s="157">
        <v>0.14</v>
      </c>
      <c r="P9" s="158"/>
      <c r="Q9" s="158">
        <v>0.003</v>
      </c>
      <c r="R9" s="159">
        <v>0.01</v>
      </c>
      <c r="S9" s="55" t="s">
        <v>25</v>
      </c>
      <c r="T9" s="56" t="s">
        <v>25</v>
      </c>
      <c r="U9" s="56" t="s">
        <v>25</v>
      </c>
      <c r="V9" s="57" t="s">
        <v>25</v>
      </c>
      <c r="W9" s="72" t="s">
        <v>25</v>
      </c>
    </row>
    <row r="10" spans="1:23" ht="10.5">
      <c r="A10" s="186"/>
      <c r="B10" s="73" t="s">
        <v>8</v>
      </c>
      <c r="C10" s="4">
        <v>0.08</v>
      </c>
      <c r="D10" s="5"/>
      <c r="E10" s="5">
        <v>0.003</v>
      </c>
      <c r="F10" s="6">
        <v>0.01</v>
      </c>
      <c r="G10" s="74">
        <v>0.12</v>
      </c>
      <c r="H10" s="5"/>
      <c r="I10" s="5">
        <v>0.003</v>
      </c>
      <c r="J10" s="6">
        <v>0.01</v>
      </c>
      <c r="K10" s="160">
        <v>0.067</v>
      </c>
      <c r="L10" s="161"/>
      <c r="M10" s="161">
        <v>0.003</v>
      </c>
      <c r="N10" s="162">
        <v>0.01</v>
      </c>
      <c r="O10" s="160">
        <v>0.056</v>
      </c>
      <c r="P10" s="161"/>
      <c r="Q10" s="161">
        <v>0.003</v>
      </c>
      <c r="R10" s="162">
        <v>0.01</v>
      </c>
      <c r="S10" s="75" t="s">
        <v>25</v>
      </c>
      <c r="T10" s="76" t="s">
        <v>25</v>
      </c>
      <c r="U10" s="76" t="s">
        <v>25</v>
      </c>
      <c r="V10" s="77" t="s">
        <v>25</v>
      </c>
      <c r="W10" s="78" t="s">
        <v>25</v>
      </c>
    </row>
    <row r="11" spans="1:23" ht="10.5">
      <c r="A11" s="186"/>
      <c r="B11" s="79" t="s">
        <v>6</v>
      </c>
      <c r="C11" s="7">
        <v>0.0015</v>
      </c>
      <c r="D11" s="8" t="s">
        <v>74</v>
      </c>
      <c r="E11" s="8">
        <v>0.003</v>
      </c>
      <c r="F11" s="9">
        <v>0.01</v>
      </c>
      <c r="G11" s="80">
        <v>0.0015</v>
      </c>
      <c r="H11" s="8" t="s">
        <v>76</v>
      </c>
      <c r="I11" s="8">
        <v>0.003</v>
      </c>
      <c r="J11" s="9">
        <v>0.01</v>
      </c>
      <c r="K11" s="160">
        <v>0.0015</v>
      </c>
      <c r="L11" s="163" t="s">
        <v>80</v>
      </c>
      <c r="M11" s="163">
        <v>0.003</v>
      </c>
      <c r="N11" s="164">
        <v>0.01</v>
      </c>
      <c r="O11" s="160">
        <v>0.0015</v>
      </c>
      <c r="P11" s="163" t="s">
        <v>64</v>
      </c>
      <c r="Q11" s="163">
        <v>0.003</v>
      </c>
      <c r="R11" s="164">
        <v>0.01</v>
      </c>
      <c r="S11" s="81">
        <f>C11</f>
        <v>0.0015</v>
      </c>
      <c r="T11" s="82">
        <f>G11</f>
        <v>0.0015</v>
      </c>
      <c r="U11" s="82">
        <f>K11</f>
        <v>0.0015</v>
      </c>
      <c r="V11" s="83">
        <f>O11</f>
        <v>0.0015</v>
      </c>
      <c r="W11" s="78" t="s">
        <v>25</v>
      </c>
    </row>
    <row r="12" spans="1:23" ht="10.5">
      <c r="A12" s="186"/>
      <c r="B12" s="79" t="s">
        <v>9</v>
      </c>
      <c r="C12" s="4">
        <v>0.004</v>
      </c>
      <c r="D12" s="8" t="s">
        <v>75</v>
      </c>
      <c r="E12" s="5">
        <v>0.003</v>
      </c>
      <c r="F12" s="6">
        <v>0.01</v>
      </c>
      <c r="G12" s="74">
        <v>0.007</v>
      </c>
      <c r="H12" s="8" t="s">
        <v>77</v>
      </c>
      <c r="I12" s="5">
        <v>0.003</v>
      </c>
      <c r="J12" s="6">
        <v>0.01</v>
      </c>
      <c r="K12" s="160">
        <v>0.009</v>
      </c>
      <c r="L12" s="163" t="s">
        <v>81</v>
      </c>
      <c r="M12" s="161">
        <v>0.003</v>
      </c>
      <c r="N12" s="162">
        <v>0.01</v>
      </c>
      <c r="O12" s="160">
        <v>0.01</v>
      </c>
      <c r="P12" s="161"/>
      <c r="Q12" s="161">
        <v>0.003</v>
      </c>
      <c r="R12" s="162">
        <v>0.01</v>
      </c>
      <c r="S12" s="81">
        <f>C12</f>
        <v>0.004</v>
      </c>
      <c r="T12" s="82">
        <f>G12</f>
        <v>0.007</v>
      </c>
      <c r="U12" s="82">
        <f>K12</f>
        <v>0.009</v>
      </c>
      <c r="V12" s="83">
        <f>O12</f>
        <v>0.01</v>
      </c>
      <c r="W12" s="78" t="s">
        <v>25</v>
      </c>
    </row>
    <row r="13" spans="1:23" ht="10.5">
      <c r="A13" s="186"/>
      <c r="B13" s="73" t="s">
        <v>10</v>
      </c>
      <c r="C13" s="4">
        <v>0.003</v>
      </c>
      <c r="D13" s="8" t="s">
        <v>74</v>
      </c>
      <c r="E13" s="5">
        <v>0.006</v>
      </c>
      <c r="F13" s="6">
        <v>0.02</v>
      </c>
      <c r="G13" s="74">
        <v>0.006</v>
      </c>
      <c r="H13" s="8" t="s">
        <v>77</v>
      </c>
      <c r="I13" s="5">
        <v>0.006</v>
      </c>
      <c r="J13" s="6">
        <v>0.02</v>
      </c>
      <c r="K13" s="160">
        <v>0.011</v>
      </c>
      <c r="L13" s="163" t="s">
        <v>81</v>
      </c>
      <c r="M13" s="161">
        <v>0.006</v>
      </c>
      <c r="N13" s="162">
        <v>0.02</v>
      </c>
      <c r="O13" s="160">
        <v>0.008</v>
      </c>
      <c r="P13" s="163" t="s">
        <v>65</v>
      </c>
      <c r="Q13" s="161">
        <v>0.006</v>
      </c>
      <c r="R13" s="162">
        <v>0.02</v>
      </c>
      <c r="S13" s="81">
        <f>C13*0.1</f>
        <v>0.00030000000000000003</v>
      </c>
      <c r="T13" s="82">
        <f>G13*0.1</f>
        <v>0.0006000000000000001</v>
      </c>
      <c r="U13" s="82">
        <f>K13*0.1</f>
        <v>0.0011</v>
      </c>
      <c r="V13" s="83">
        <f>O13*0.1</f>
        <v>0.0008</v>
      </c>
      <c r="W13" s="78" t="s">
        <v>25</v>
      </c>
    </row>
    <row r="14" spans="1:23" ht="10.5">
      <c r="A14" s="186"/>
      <c r="B14" s="73" t="s">
        <v>11</v>
      </c>
      <c r="C14" s="4">
        <v>0.006</v>
      </c>
      <c r="D14" s="8" t="s">
        <v>75</v>
      </c>
      <c r="E14" s="5">
        <v>0.006</v>
      </c>
      <c r="F14" s="6">
        <v>0.02</v>
      </c>
      <c r="G14" s="74">
        <v>0.012</v>
      </c>
      <c r="H14" s="8" t="s">
        <v>77</v>
      </c>
      <c r="I14" s="5">
        <v>0.006</v>
      </c>
      <c r="J14" s="6">
        <v>0.02</v>
      </c>
      <c r="K14" s="160">
        <v>0.016</v>
      </c>
      <c r="L14" s="163" t="s">
        <v>81</v>
      </c>
      <c r="M14" s="161">
        <v>0.006</v>
      </c>
      <c r="N14" s="162">
        <v>0.02</v>
      </c>
      <c r="O14" s="160">
        <v>0.016</v>
      </c>
      <c r="P14" s="163" t="s">
        <v>65</v>
      </c>
      <c r="Q14" s="161">
        <v>0.006</v>
      </c>
      <c r="R14" s="162">
        <v>0.02</v>
      </c>
      <c r="S14" s="81">
        <f>C14*0.1</f>
        <v>0.0006000000000000001</v>
      </c>
      <c r="T14" s="82">
        <f>G14*0.1</f>
        <v>0.0012000000000000001</v>
      </c>
      <c r="U14" s="82">
        <f>K14*0.1</f>
        <v>0.0016</v>
      </c>
      <c r="V14" s="83">
        <f>O14*0.1</f>
        <v>0.0016</v>
      </c>
      <c r="W14" s="84" t="s">
        <v>25</v>
      </c>
    </row>
    <row r="15" spans="1:23" ht="10.5">
      <c r="A15" s="186"/>
      <c r="B15" s="79" t="s">
        <v>48</v>
      </c>
      <c r="C15" s="4">
        <v>0.003</v>
      </c>
      <c r="D15" s="8" t="s">
        <v>74</v>
      </c>
      <c r="E15" s="5">
        <v>0.006</v>
      </c>
      <c r="F15" s="6">
        <v>0.02</v>
      </c>
      <c r="G15" s="74">
        <v>0.009</v>
      </c>
      <c r="H15" s="8" t="s">
        <v>77</v>
      </c>
      <c r="I15" s="5">
        <v>0.006</v>
      </c>
      <c r="J15" s="6">
        <v>0.02</v>
      </c>
      <c r="K15" s="160">
        <v>0.013</v>
      </c>
      <c r="L15" s="163" t="s">
        <v>81</v>
      </c>
      <c r="M15" s="161">
        <v>0.006</v>
      </c>
      <c r="N15" s="162">
        <v>0.02</v>
      </c>
      <c r="O15" s="160">
        <v>0.012</v>
      </c>
      <c r="P15" s="163" t="s">
        <v>65</v>
      </c>
      <c r="Q15" s="161">
        <v>0.006</v>
      </c>
      <c r="R15" s="162">
        <v>0.02</v>
      </c>
      <c r="S15" s="81">
        <f>C15*0.1</f>
        <v>0.00030000000000000003</v>
      </c>
      <c r="T15" s="82">
        <f>G15*0.1</f>
        <v>0.0009</v>
      </c>
      <c r="U15" s="82">
        <f>K15*0.1</f>
        <v>0.0013</v>
      </c>
      <c r="V15" s="83">
        <f>O15*0.1</f>
        <v>0.0012000000000000001</v>
      </c>
      <c r="W15" s="85" t="s">
        <v>68</v>
      </c>
    </row>
    <row r="16" spans="1:23" ht="10.5">
      <c r="A16" s="186"/>
      <c r="B16" s="73" t="s">
        <v>12</v>
      </c>
      <c r="C16" s="4">
        <v>0.037</v>
      </c>
      <c r="D16" s="5"/>
      <c r="E16" s="5">
        <v>0.006</v>
      </c>
      <c r="F16" s="6">
        <v>0.02</v>
      </c>
      <c r="G16" s="74">
        <v>0.059</v>
      </c>
      <c r="H16" s="5"/>
      <c r="I16" s="5">
        <v>0.006</v>
      </c>
      <c r="J16" s="6">
        <v>0.02</v>
      </c>
      <c r="K16" s="160">
        <v>0.096</v>
      </c>
      <c r="L16" s="161"/>
      <c r="M16" s="161">
        <v>0.006</v>
      </c>
      <c r="N16" s="162">
        <v>0.02</v>
      </c>
      <c r="O16" s="160">
        <v>0.087</v>
      </c>
      <c r="P16" s="161"/>
      <c r="Q16" s="161">
        <v>0.006</v>
      </c>
      <c r="R16" s="162">
        <v>0.02</v>
      </c>
      <c r="S16" s="81">
        <f>C16*0.01</f>
        <v>0.00037</v>
      </c>
      <c r="T16" s="82">
        <f>G16*0.01</f>
        <v>0.00059</v>
      </c>
      <c r="U16" s="82">
        <f>K16*0.01</f>
        <v>0.00096</v>
      </c>
      <c r="V16" s="83">
        <f>O16*0.01</f>
        <v>0.00087</v>
      </c>
      <c r="W16" s="85" t="s">
        <v>68</v>
      </c>
    </row>
    <row r="17" spans="1:23" ht="11.25" thickBot="1">
      <c r="A17" s="187"/>
      <c r="B17" s="86" t="s">
        <v>13</v>
      </c>
      <c r="C17" s="10">
        <v>0.21</v>
      </c>
      <c r="D17" s="11"/>
      <c r="E17" s="11">
        <v>0.02</v>
      </c>
      <c r="F17" s="12">
        <v>0.05</v>
      </c>
      <c r="G17" s="87">
        <v>0.17</v>
      </c>
      <c r="H17" s="11"/>
      <c r="I17" s="11">
        <v>0.02</v>
      </c>
      <c r="J17" s="12">
        <v>0.05</v>
      </c>
      <c r="K17" s="165">
        <v>0.29</v>
      </c>
      <c r="L17" s="166"/>
      <c r="M17" s="166">
        <v>0.02</v>
      </c>
      <c r="N17" s="167">
        <v>0.05</v>
      </c>
      <c r="O17" s="165">
        <v>0.43</v>
      </c>
      <c r="P17" s="166"/>
      <c r="Q17" s="166">
        <v>0.02</v>
      </c>
      <c r="R17" s="167">
        <v>0.05</v>
      </c>
      <c r="S17" s="88">
        <f>C17*0.0001</f>
        <v>2.1E-05</v>
      </c>
      <c r="T17" s="89">
        <f>G17*0.0001</f>
        <v>1.7000000000000003E-05</v>
      </c>
      <c r="U17" s="89">
        <f>K17*0.0001</f>
        <v>2.9E-05</v>
      </c>
      <c r="V17" s="90">
        <f>O17*0.0001</f>
        <v>4.3E-05</v>
      </c>
      <c r="W17" s="91" t="s">
        <v>68</v>
      </c>
    </row>
    <row r="18" spans="1:23" ht="10.5">
      <c r="A18" s="185" t="s">
        <v>49</v>
      </c>
      <c r="B18" s="92" t="s">
        <v>15</v>
      </c>
      <c r="C18" s="1">
        <v>0.02</v>
      </c>
      <c r="D18" s="2"/>
      <c r="E18" s="2">
        <v>0.003</v>
      </c>
      <c r="F18" s="3">
        <v>0.01</v>
      </c>
      <c r="G18" s="71">
        <v>0.022</v>
      </c>
      <c r="H18" s="2"/>
      <c r="I18" s="2">
        <v>0.003</v>
      </c>
      <c r="J18" s="3">
        <v>0.01</v>
      </c>
      <c r="K18" s="157">
        <v>0.026</v>
      </c>
      <c r="L18" s="158"/>
      <c r="M18" s="158">
        <v>0.003</v>
      </c>
      <c r="N18" s="159">
        <v>0.01</v>
      </c>
      <c r="O18" s="157">
        <v>0.033</v>
      </c>
      <c r="P18" s="158"/>
      <c r="Q18" s="158">
        <v>0.003</v>
      </c>
      <c r="R18" s="159">
        <v>0.01</v>
      </c>
      <c r="S18" s="55" t="s">
        <v>25</v>
      </c>
      <c r="T18" s="56" t="s">
        <v>25</v>
      </c>
      <c r="U18" s="56" t="s">
        <v>25</v>
      </c>
      <c r="V18" s="57" t="s">
        <v>25</v>
      </c>
      <c r="W18" s="72" t="s">
        <v>25</v>
      </c>
    </row>
    <row r="19" spans="1:23" ht="10.5">
      <c r="A19" s="186"/>
      <c r="B19" s="73" t="s">
        <v>14</v>
      </c>
      <c r="C19" s="4">
        <v>0.012</v>
      </c>
      <c r="D19" s="5"/>
      <c r="E19" s="5">
        <v>0.003</v>
      </c>
      <c r="F19" s="6">
        <v>0.01</v>
      </c>
      <c r="G19" s="74">
        <v>0.013</v>
      </c>
      <c r="H19" s="5"/>
      <c r="I19" s="5">
        <v>0.003</v>
      </c>
      <c r="J19" s="6">
        <v>0.01</v>
      </c>
      <c r="K19" s="160">
        <v>0.017</v>
      </c>
      <c r="L19" s="161"/>
      <c r="M19" s="161">
        <v>0.003</v>
      </c>
      <c r="N19" s="162">
        <v>0.01</v>
      </c>
      <c r="O19" s="160">
        <v>0.023</v>
      </c>
      <c r="P19" s="161"/>
      <c r="Q19" s="161">
        <v>0.003</v>
      </c>
      <c r="R19" s="162">
        <v>0.01</v>
      </c>
      <c r="S19" s="81">
        <f>C19*0.1</f>
        <v>0.0012000000000000001</v>
      </c>
      <c r="T19" s="82">
        <f>G19*0.1</f>
        <v>0.0013</v>
      </c>
      <c r="U19" s="82">
        <f>K19*0.1</f>
        <v>0.0017000000000000001</v>
      </c>
      <c r="V19" s="83">
        <f>O19*0.1</f>
        <v>0.0023</v>
      </c>
      <c r="W19" s="78" t="s">
        <v>25</v>
      </c>
    </row>
    <row r="20" spans="1:23" ht="10.5">
      <c r="A20" s="186"/>
      <c r="B20" s="93" t="s">
        <v>16</v>
      </c>
      <c r="C20" s="4">
        <v>0.02</v>
      </c>
      <c r="D20" s="5"/>
      <c r="E20" s="5">
        <v>0.003</v>
      </c>
      <c r="F20" s="6">
        <v>0.01</v>
      </c>
      <c r="G20" s="74">
        <v>0.028</v>
      </c>
      <c r="H20" s="5"/>
      <c r="I20" s="5">
        <v>0.003</v>
      </c>
      <c r="J20" s="6">
        <v>0.01</v>
      </c>
      <c r="K20" s="160">
        <v>0.036</v>
      </c>
      <c r="L20" s="161"/>
      <c r="M20" s="161">
        <v>0.003</v>
      </c>
      <c r="N20" s="162">
        <v>0.01</v>
      </c>
      <c r="O20" s="160">
        <v>0.042</v>
      </c>
      <c r="P20" s="161"/>
      <c r="Q20" s="161">
        <v>0.003</v>
      </c>
      <c r="R20" s="162">
        <v>0.01</v>
      </c>
      <c r="S20" s="81">
        <f>C20*0.05</f>
        <v>0.001</v>
      </c>
      <c r="T20" s="82">
        <f>G20*0.05</f>
        <v>0.0014000000000000002</v>
      </c>
      <c r="U20" s="82">
        <f>K20*0.05</f>
        <v>0.0018</v>
      </c>
      <c r="V20" s="83">
        <f>O20*0.05</f>
        <v>0.0021000000000000003</v>
      </c>
      <c r="W20" s="78" t="s">
        <v>25</v>
      </c>
    </row>
    <row r="21" spans="1:23" ht="10.5">
      <c r="A21" s="186"/>
      <c r="B21" s="93" t="s">
        <v>17</v>
      </c>
      <c r="C21" s="4">
        <v>0.013</v>
      </c>
      <c r="D21" s="5"/>
      <c r="E21" s="5">
        <v>0.003</v>
      </c>
      <c r="F21" s="6">
        <v>0.01</v>
      </c>
      <c r="G21" s="74">
        <v>0.017</v>
      </c>
      <c r="H21" s="5"/>
      <c r="I21" s="5">
        <v>0.003</v>
      </c>
      <c r="J21" s="6">
        <v>0.01</v>
      </c>
      <c r="K21" s="160">
        <v>0.026</v>
      </c>
      <c r="L21" s="161"/>
      <c r="M21" s="161">
        <v>0.003</v>
      </c>
      <c r="N21" s="162">
        <v>0.01</v>
      </c>
      <c r="O21" s="160">
        <v>0.035</v>
      </c>
      <c r="P21" s="161"/>
      <c r="Q21" s="161">
        <v>0.003</v>
      </c>
      <c r="R21" s="162">
        <v>0.01</v>
      </c>
      <c r="S21" s="81">
        <f>C21*0.5</f>
        <v>0.0065</v>
      </c>
      <c r="T21" s="82">
        <f>G21*0.5</f>
        <v>0.0085</v>
      </c>
      <c r="U21" s="82">
        <f>K21*0.5</f>
        <v>0.013</v>
      </c>
      <c r="V21" s="83">
        <f>O21*0.5</f>
        <v>0.0175</v>
      </c>
      <c r="W21" s="78" t="s">
        <v>25</v>
      </c>
    </row>
    <row r="22" spans="1:23" ht="10.5">
      <c r="A22" s="186"/>
      <c r="B22" s="93" t="s">
        <v>18</v>
      </c>
      <c r="C22" s="4">
        <v>0.015</v>
      </c>
      <c r="D22" s="8" t="s">
        <v>75</v>
      </c>
      <c r="E22" s="5">
        <v>0.006</v>
      </c>
      <c r="F22" s="6">
        <v>0.02</v>
      </c>
      <c r="G22" s="74">
        <v>0.022</v>
      </c>
      <c r="H22" s="5"/>
      <c r="I22" s="5">
        <v>0.006</v>
      </c>
      <c r="J22" s="6">
        <v>0.02</v>
      </c>
      <c r="K22" s="160">
        <v>0.038</v>
      </c>
      <c r="L22" s="161"/>
      <c r="M22" s="161">
        <v>0.006</v>
      </c>
      <c r="N22" s="162">
        <v>0.02</v>
      </c>
      <c r="O22" s="160">
        <v>0.038</v>
      </c>
      <c r="P22" s="161"/>
      <c r="Q22" s="161">
        <v>0.006</v>
      </c>
      <c r="R22" s="162">
        <v>0.02</v>
      </c>
      <c r="S22" s="81">
        <f>C22*0.1</f>
        <v>0.0015</v>
      </c>
      <c r="T22" s="82">
        <f>G22*0.1</f>
        <v>0.0022</v>
      </c>
      <c r="U22" s="82">
        <f>K22*0.1</f>
        <v>0.0038</v>
      </c>
      <c r="V22" s="83">
        <f>O22*0.1</f>
        <v>0.0038</v>
      </c>
      <c r="W22" s="94" t="s">
        <v>25</v>
      </c>
    </row>
    <row r="23" spans="1:23" ht="10.5">
      <c r="A23" s="186"/>
      <c r="B23" s="93" t="s">
        <v>19</v>
      </c>
      <c r="C23" s="4">
        <v>0.015</v>
      </c>
      <c r="D23" s="8" t="s">
        <v>75</v>
      </c>
      <c r="E23" s="5">
        <v>0.006</v>
      </c>
      <c r="F23" s="6">
        <v>0.02</v>
      </c>
      <c r="G23" s="74">
        <v>0.021</v>
      </c>
      <c r="H23" s="8"/>
      <c r="I23" s="5">
        <v>0.006</v>
      </c>
      <c r="J23" s="6">
        <v>0.02</v>
      </c>
      <c r="K23" s="160">
        <v>0.035</v>
      </c>
      <c r="L23" s="161"/>
      <c r="M23" s="161">
        <v>0.006</v>
      </c>
      <c r="N23" s="162">
        <v>0.02</v>
      </c>
      <c r="O23" s="160">
        <v>0.039</v>
      </c>
      <c r="P23" s="161"/>
      <c r="Q23" s="161">
        <v>0.006</v>
      </c>
      <c r="R23" s="162">
        <v>0.02</v>
      </c>
      <c r="S23" s="81">
        <f>C23*0.1</f>
        <v>0.0015</v>
      </c>
      <c r="T23" s="82">
        <f>G23*0.1</f>
        <v>0.0021000000000000003</v>
      </c>
      <c r="U23" s="82">
        <f>K23*0.1</f>
        <v>0.0035000000000000005</v>
      </c>
      <c r="V23" s="83">
        <f>O23*0.1</f>
        <v>0.0039000000000000003</v>
      </c>
      <c r="W23" s="84" t="s">
        <v>25</v>
      </c>
    </row>
    <row r="24" spans="1:23" ht="10.5">
      <c r="A24" s="186"/>
      <c r="B24" s="93" t="s">
        <v>20</v>
      </c>
      <c r="C24" s="4">
        <v>0.003</v>
      </c>
      <c r="D24" s="8" t="s">
        <v>74</v>
      </c>
      <c r="E24" s="5">
        <v>0.006</v>
      </c>
      <c r="F24" s="6">
        <v>0.02</v>
      </c>
      <c r="G24" s="74">
        <v>0.003</v>
      </c>
      <c r="H24" s="8" t="s">
        <v>76</v>
      </c>
      <c r="I24" s="5">
        <v>0.006</v>
      </c>
      <c r="J24" s="6">
        <v>0.02</v>
      </c>
      <c r="K24" s="160">
        <v>0.003</v>
      </c>
      <c r="L24" s="163" t="s">
        <v>80</v>
      </c>
      <c r="M24" s="161">
        <v>0.006</v>
      </c>
      <c r="N24" s="162">
        <v>0.02</v>
      </c>
      <c r="O24" s="160">
        <v>0.003</v>
      </c>
      <c r="P24" s="163" t="s">
        <v>64</v>
      </c>
      <c r="Q24" s="161">
        <v>0.006</v>
      </c>
      <c r="R24" s="162">
        <v>0.02</v>
      </c>
      <c r="S24" s="81">
        <f>C24*0.1</f>
        <v>0.00030000000000000003</v>
      </c>
      <c r="T24" s="82">
        <f>G24*0.1</f>
        <v>0.00030000000000000003</v>
      </c>
      <c r="U24" s="82">
        <f>K24*0.1</f>
        <v>0.00030000000000000003</v>
      </c>
      <c r="V24" s="83">
        <f>O24*0.1</f>
        <v>0.00030000000000000003</v>
      </c>
      <c r="W24" s="85" t="s">
        <v>68</v>
      </c>
    </row>
    <row r="25" spans="1:23" ht="10.5">
      <c r="A25" s="186"/>
      <c r="B25" s="93" t="s">
        <v>21</v>
      </c>
      <c r="C25" s="4">
        <v>0.013</v>
      </c>
      <c r="D25" s="8" t="s">
        <v>75</v>
      </c>
      <c r="E25" s="5">
        <v>0.006</v>
      </c>
      <c r="F25" s="6">
        <v>0.02</v>
      </c>
      <c r="G25" s="74">
        <v>0.017</v>
      </c>
      <c r="H25" s="8" t="s">
        <v>77</v>
      </c>
      <c r="I25" s="5">
        <v>0.006</v>
      </c>
      <c r="J25" s="6">
        <v>0.02</v>
      </c>
      <c r="K25" s="160">
        <v>0.032</v>
      </c>
      <c r="L25" s="161"/>
      <c r="M25" s="161">
        <v>0.006</v>
      </c>
      <c r="N25" s="162">
        <v>0.02</v>
      </c>
      <c r="O25" s="160">
        <v>0.036</v>
      </c>
      <c r="P25" s="161"/>
      <c r="Q25" s="161">
        <v>0.006</v>
      </c>
      <c r="R25" s="162">
        <v>0.02</v>
      </c>
      <c r="S25" s="81">
        <f>C25*0.1</f>
        <v>0.0013</v>
      </c>
      <c r="T25" s="82">
        <f>G25*0.1</f>
        <v>0.0017000000000000001</v>
      </c>
      <c r="U25" s="82">
        <f>K25*0.1</f>
        <v>0.0032</v>
      </c>
      <c r="V25" s="83">
        <f>O25*0.1</f>
        <v>0.0036</v>
      </c>
      <c r="W25" s="85" t="s">
        <v>68</v>
      </c>
    </row>
    <row r="26" spans="1:23" ht="10.5">
      <c r="A26" s="186"/>
      <c r="B26" s="93" t="s">
        <v>22</v>
      </c>
      <c r="C26" s="4">
        <v>0.049</v>
      </c>
      <c r="D26" s="5"/>
      <c r="E26" s="5">
        <v>0.006</v>
      </c>
      <c r="F26" s="6">
        <v>0.02</v>
      </c>
      <c r="G26" s="74">
        <v>0.053</v>
      </c>
      <c r="H26" s="5"/>
      <c r="I26" s="5">
        <v>0.006</v>
      </c>
      <c r="J26" s="6">
        <v>0.02</v>
      </c>
      <c r="K26" s="160">
        <v>0.12</v>
      </c>
      <c r="L26" s="161"/>
      <c r="M26" s="161">
        <v>0.006</v>
      </c>
      <c r="N26" s="162">
        <v>0.02</v>
      </c>
      <c r="O26" s="160">
        <v>0.12</v>
      </c>
      <c r="P26" s="161"/>
      <c r="Q26" s="161">
        <v>0.006</v>
      </c>
      <c r="R26" s="162">
        <v>0.02</v>
      </c>
      <c r="S26" s="81">
        <f>C26*0.01</f>
        <v>0.00049</v>
      </c>
      <c r="T26" s="82">
        <f>G26*0.01</f>
        <v>0.00053</v>
      </c>
      <c r="U26" s="82">
        <f>K26*0.01</f>
        <v>0.0012</v>
      </c>
      <c r="V26" s="83">
        <f>O26*0.01</f>
        <v>0.0012</v>
      </c>
      <c r="W26" s="85" t="s">
        <v>68</v>
      </c>
    </row>
    <row r="27" spans="1:23" ht="10.5">
      <c r="A27" s="186"/>
      <c r="B27" s="93" t="s">
        <v>23</v>
      </c>
      <c r="C27" s="4">
        <v>0.008</v>
      </c>
      <c r="D27" s="8" t="s">
        <v>75</v>
      </c>
      <c r="E27" s="5">
        <v>0.006</v>
      </c>
      <c r="F27" s="6">
        <v>0.02</v>
      </c>
      <c r="G27" s="74">
        <v>0.006</v>
      </c>
      <c r="H27" s="8" t="s">
        <v>77</v>
      </c>
      <c r="I27" s="5">
        <v>0.006</v>
      </c>
      <c r="J27" s="6">
        <v>0.02</v>
      </c>
      <c r="K27" s="160">
        <v>0.018</v>
      </c>
      <c r="L27" s="163" t="s">
        <v>81</v>
      </c>
      <c r="M27" s="161">
        <v>0.006</v>
      </c>
      <c r="N27" s="162">
        <v>0.02</v>
      </c>
      <c r="O27" s="160">
        <v>0.017</v>
      </c>
      <c r="P27" s="163" t="s">
        <v>65</v>
      </c>
      <c r="Q27" s="161">
        <v>0.006</v>
      </c>
      <c r="R27" s="162">
        <v>0.02</v>
      </c>
      <c r="S27" s="81">
        <f>C27*0.01</f>
        <v>8E-05</v>
      </c>
      <c r="T27" s="82">
        <f>G27*0.01</f>
        <v>6E-05</v>
      </c>
      <c r="U27" s="82">
        <f>K27*0.01</f>
        <v>0.00017999999999999998</v>
      </c>
      <c r="V27" s="83">
        <f>O27*0.01</f>
        <v>0.00017</v>
      </c>
      <c r="W27" s="85" t="s">
        <v>68</v>
      </c>
    </row>
    <row r="28" spans="1:23" ht="11.25" thickBot="1">
      <c r="A28" s="187"/>
      <c r="B28" s="95" t="s">
        <v>24</v>
      </c>
      <c r="C28" s="10">
        <v>0.05</v>
      </c>
      <c r="D28" s="13"/>
      <c r="E28" s="11">
        <v>0.02</v>
      </c>
      <c r="F28" s="12">
        <v>0.05</v>
      </c>
      <c r="G28" s="87">
        <v>0.03</v>
      </c>
      <c r="H28" s="13" t="s">
        <v>77</v>
      </c>
      <c r="I28" s="11">
        <v>0.02</v>
      </c>
      <c r="J28" s="12">
        <v>0.05</v>
      </c>
      <c r="K28" s="165">
        <v>0.07</v>
      </c>
      <c r="L28" s="166"/>
      <c r="M28" s="166">
        <v>0.02</v>
      </c>
      <c r="N28" s="167">
        <v>0.05</v>
      </c>
      <c r="O28" s="165">
        <v>0.08</v>
      </c>
      <c r="P28" s="166"/>
      <c r="Q28" s="166">
        <v>0.02</v>
      </c>
      <c r="R28" s="167">
        <v>0.005</v>
      </c>
      <c r="S28" s="88">
        <f>C28*0.0001</f>
        <v>5E-06</v>
      </c>
      <c r="T28" s="89">
        <f>G28*0.0001</f>
        <v>3E-06</v>
      </c>
      <c r="U28" s="89">
        <f>K28*0.0001</f>
        <v>7.000000000000001E-06</v>
      </c>
      <c r="V28" s="90">
        <f>O28*0.0001</f>
        <v>8.000000000000001E-06</v>
      </c>
      <c r="W28" s="96" t="s">
        <v>68</v>
      </c>
    </row>
    <row r="29" spans="1:23" ht="10.5">
      <c r="A29" s="185" t="s">
        <v>50</v>
      </c>
      <c r="B29" s="97" t="s">
        <v>29</v>
      </c>
      <c r="C29" s="4">
        <v>0.027</v>
      </c>
      <c r="D29" s="5"/>
      <c r="E29" s="5">
        <v>0.006</v>
      </c>
      <c r="F29" s="6">
        <v>0.02</v>
      </c>
      <c r="G29" s="74">
        <v>0.076</v>
      </c>
      <c r="H29" s="5"/>
      <c r="I29" s="5">
        <v>0.006</v>
      </c>
      <c r="J29" s="6">
        <v>0.02</v>
      </c>
      <c r="K29" s="160">
        <v>0.024</v>
      </c>
      <c r="L29" s="161"/>
      <c r="M29" s="161">
        <v>0.006</v>
      </c>
      <c r="N29" s="162">
        <v>0.02</v>
      </c>
      <c r="O29" s="160">
        <v>0.019</v>
      </c>
      <c r="P29" s="163" t="s">
        <v>65</v>
      </c>
      <c r="Q29" s="161">
        <v>0.006</v>
      </c>
      <c r="R29" s="162">
        <v>0.02</v>
      </c>
      <c r="S29" s="98">
        <f>C29*0.0001</f>
        <v>2.7E-06</v>
      </c>
      <c r="T29" s="99">
        <f>G29*0.0001</f>
        <v>7.6E-06</v>
      </c>
      <c r="U29" s="99">
        <f>K29*0.0001</f>
        <v>2.4000000000000003E-06</v>
      </c>
      <c r="V29" s="100">
        <f>O29*0.0001</f>
        <v>1.9E-06</v>
      </c>
      <c r="W29" s="72" t="s">
        <v>25</v>
      </c>
    </row>
    <row r="30" spans="1:23" ht="10.5">
      <c r="A30" s="186"/>
      <c r="B30" s="101" t="s">
        <v>28</v>
      </c>
      <c r="C30" s="14">
        <v>0.28</v>
      </c>
      <c r="D30" s="15"/>
      <c r="E30" s="15">
        <v>0.006</v>
      </c>
      <c r="F30" s="16">
        <v>0.02</v>
      </c>
      <c r="G30" s="102">
        <v>1</v>
      </c>
      <c r="H30" s="15"/>
      <c r="I30" s="15">
        <v>0.006</v>
      </c>
      <c r="J30" s="16">
        <v>0.02</v>
      </c>
      <c r="K30" s="168">
        <v>0.22</v>
      </c>
      <c r="L30" s="169"/>
      <c r="M30" s="169">
        <v>0.006</v>
      </c>
      <c r="N30" s="170">
        <v>0.02</v>
      </c>
      <c r="O30" s="168">
        <v>0.18</v>
      </c>
      <c r="P30" s="169"/>
      <c r="Q30" s="169">
        <v>0.006</v>
      </c>
      <c r="R30" s="170">
        <v>0.02</v>
      </c>
      <c r="S30" s="98">
        <f>C30*0.0001</f>
        <v>2.8000000000000003E-05</v>
      </c>
      <c r="T30" s="99">
        <f>G30*0.0001</f>
        <v>0.0001</v>
      </c>
      <c r="U30" s="99">
        <f>K30*0.0001</f>
        <v>2.2000000000000003E-05</v>
      </c>
      <c r="V30" s="100">
        <f>O30*0.0001</f>
        <v>1.8E-05</v>
      </c>
      <c r="W30" s="78" t="s">
        <v>25</v>
      </c>
    </row>
    <row r="31" spans="1:23" ht="10.5">
      <c r="A31" s="186"/>
      <c r="B31" s="97" t="s">
        <v>30</v>
      </c>
      <c r="C31" s="4">
        <v>0.02</v>
      </c>
      <c r="D31" s="5"/>
      <c r="E31" s="5">
        <v>0.006</v>
      </c>
      <c r="F31" s="6">
        <v>0.02</v>
      </c>
      <c r="G31" s="74">
        <v>0.058</v>
      </c>
      <c r="H31" s="5"/>
      <c r="I31" s="5">
        <v>0.006</v>
      </c>
      <c r="J31" s="6">
        <v>0.02</v>
      </c>
      <c r="K31" s="160">
        <v>0.031</v>
      </c>
      <c r="L31" s="161"/>
      <c r="M31" s="161">
        <v>0.006</v>
      </c>
      <c r="N31" s="162">
        <v>0.02</v>
      </c>
      <c r="O31" s="160">
        <v>0.042</v>
      </c>
      <c r="P31" s="161"/>
      <c r="Q31" s="161">
        <v>0.006</v>
      </c>
      <c r="R31" s="162">
        <v>0.02</v>
      </c>
      <c r="S31" s="81">
        <f>C31*0.1</f>
        <v>0.002</v>
      </c>
      <c r="T31" s="82">
        <f>G31*0.1</f>
        <v>0.0058000000000000005</v>
      </c>
      <c r="U31" s="99">
        <f>K31*0.1</f>
        <v>0.0031000000000000003</v>
      </c>
      <c r="V31" s="100">
        <f>O31*0.1</f>
        <v>0.004200000000000001</v>
      </c>
      <c r="W31" s="78" t="s">
        <v>25</v>
      </c>
    </row>
    <row r="32" spans="1:23" ht="10.5">
      <c r="A32" s="186"/>
      <c r="B32" s="97" t="s">
        <v>31</v>
      </c>
      <c r="C32" s="4">
        <v>0.003</v>
      </c>
      <c r="D32" s="8" t="s">
        <v>74</v>
      </c>
      <c r="E32" s="5">
        <v>0.006</v>
      </c>
      <c r="F32" s="6">
        <v>0.02</v>
      </c>
      <c r="G32" s="74">
        <v>0.003</v>
      </c>
      <c r="H32" s="8" t="s">
        <v>76</v>
      </c>
      <c r="I32" s="5">
        <v>0.006</v>
      </c>
      <c r="J32" s="6">
        <v>0.02</v>
      </c>
      <c r="K32" s="160">
        <v>0.003</v>
      </c>
      <c r="L32" s="163" t="s">
        <v>84</v>
      </c>
      <c r="M32" s="161">
        <v>0.006</v>
      </c>
      <c r="N32" s="162">
        <v>0.02</v>
      </c>
      <c r="O32" s="160">
        <v>0.009</v>
      </c>
      <c r="P32" s="163" t="s">
        <v>65</v>
      </c>
      <c r="Q32" s="161">
        <v>0.006</v>
      </c>
      <c r="R32" s="162">
        <v>0.02</v>
      </c>
      <c r="S32" s="98">
        <f>C32*0.01</f>
        <v>3E-05</v>
      </c>
      <c r="T32" s="99">
        <f>G32*0.01</f>
        <v>3E-05</v>
      </c>
      <c r="U32" s="99">
        <f>K32*0.01</f>
        <v>3E-05</v>
      </c>
      <c r="V32" s="100">
        <f>O32*0.01</f>
        <v>8.999999999999999E-05</v>
      </c>
      <c r="W32" s="78" t="s">
        <v>25</v>
      </c>
    </row>
    <row r="33" spans="1:23" ht="10.5">
      <c r="A33" s="186"/>
      <c r="B33" s="101" t="s">
        <v>35</v>
      </c>
      <c r="C33" s="14">
        <v>0.045</v>
      </c>
      <c r="D33" s="15"/>
      <c r="E33" s="15">
        <v>0.006</v>
      </c>
      <c r="F33" s="16">
        <v>0.02</v>
      </c>
      <c r="G33" s="102">
        <v>0.16</v>
      </c>
      <c r="H33" s="15"/>
      <c r="I33" s="15">
        <v>0.006</v>
      </c>
      <c r="J33" s="16">
        <v>0.02</v>
      </c>
      <c r="K33" s="168">
        <v>0.041</v>
      </c>
      <c r="L33" s="169"/>
      <c r="M33" s="169">
        <v>0.006</v>
      </c>
      <c r="N33" s="170">
        <v>0.02</v>
      </c>
      <c r="O33" s="168">
        <v>0.021</v>
      </c>
      <c r="P33" s="169"/>
      <c r="Q33" s="169">
        <v>0.006</v>
      </c>
      <c r="R33" s="170">
        <v>0.02</v>
      </c>
      <c r="S33" s="98">
        <f>C33*0.0001</f>
        <v>4.5E-06</v>
      </c>
      <c r="T33" s="99">
        <f>G33*0.0001</f>
        <v>1.6000000000000003E-05</v>
      </c>
      <c r="U33" s="99">
        <f>K33*0.0001</f>
        <v>4.1000000000000006E-06</v>
      </c>
      <c r="V33" s="100">
        <f>O33*0.0001</f>
        <v>2.1000000000000002E-06</v>
      </c>
      <c r="W33" s="78" t="s">
        <v>25</v>
      </c>
    </row>
    <row r="34" spans="1:23" ht="10.5">
      <c r="A34" s="186"/>
      <c r="B34" s="97" t="s">
        <v>34</v>
      </c>
      <c r="C34" s="4">
        <v>1.9</v>
      </c>
      <c r="D34" s="5"/>
      <c r="E34" s="5">
        <v>0.006</v>
      </c>
      <c r="F34" s="6">
        <v>0.02</v>
      </c>
      <c r="G34" s="74">
        <v>6.5</v>
      </c>
      <c r="H34" s="5"/>
      <c r="I34" s="5">
        <v>0.006</v>
      </c>
      <c r="J34" s="6">
        <v>0.02</v>
      </c>
      <c r="K34" s="160">
        <v>1.4</v>
      </c>
      <c r="L34" s="161"/>
      <c r="M34" s="161">
        <v>0.006</v>
      </c>
      <c r="N34" s="162">
        <v>0.02</v>
      </c>
      <c r="O34" s="160">
        <v>0.69</v>
      </c>
      <c r="P34" s="161"/>
      <c r="Q34" s="161">
        <v>0.006</v>
      </c>
      <c r="R34" s="162">
        <v>0.02</v>
      </c>
      <c r="S34" s="98">
        <f>C34*0.0001</f>
        <v>0.00019</v>
      </c>
      <c r="T34" s="99">
        <f>G34*0.0001</f>
        <v>0.0006500000000000001</v>
      </c>
      <c r="U34" s="99">
        <f>K34*0.0001</f>
        <v>0.00014</v>
      </c>
      <c r="V34" s="100">
        <f>O34*0.0001</f>
        <v>6.9E-05</v>
      </c>
      <c r="W34" s="84" t="s">
        <v>25</v>
      </c>
    </row>
    <row r="35" spans="1:23" ht="10.5">
      <c r="A35" s="186"/>
      <c r="B35" s="101" t="s">
        <v>32</v>
      </c>
      <c r="C35" s="14">
        <v>0.72</v>
      </c>
      <c r="D35" s="15"/>
      <c r="E35" s="15">
        <v>0.006</v>
      </c>
      <c r="F35" s="16">
        <v>0.02</v>
      </c>
      <c r="G35" s="102">
        <v>2.5</v>
      </c>
      <c r="H35" s="15"/>
      <c r="I35" s="15">
        <v>0.006</v>
      </c>
      <c r="J35" s="16">
        <v>0.02</v>
      </c>
      <c r="K35" s="168">
        <v>0.56</v>
      </c>
      <c r="L35" s="169"/>
      <c r="M35" s="169">
        <v>0.006</v>
      </c>
      <c r="N35" s="170">
        <v>0.02</v>
      </c>
      <c r="O35" s="168">
        <v>0.31</v>
      </c>
      <c r="P35" s="169"/>
      <c r="Q35" s="169">
        <v>0.006</v>
      </c>
      <c r="R35" s="170">
        <v>0.02</v>
      </c>
      <c r="S35" s="98">
        <f>C35*0.0001</f>
        <v>7.2E-05</v>
      </c>
      <c r="T35" s="99">
        <f>G35*0.0001</f>
        <v>0.00025</v>
      </c>
      <c r="U35" s="99">
        <f>K35*0.0001</f>
        <v>5.6000000000000006E-05</v>
      </c>
      <c r="V35" s="100">
        <f>O35*0.0001</f>
        <v>3.1E-05</v>
      </c>
      <c r="W35" s="103" t="s">
        <v>68</v>
      </c>
    </row>
    <row r="36" spans="1:23" ht="10.5">
      <c r="A36" s="186"/>
      <c r="B36" s="97" t="s">
        <v>33</v>
      </c>
      <c r="C36" s="4">
        <v>0.087</v>
      </c>
      <c r="D36" s="5"/>
      <c r="E36" s="5">
        <v>0.006</v>
      </c>
      <c r="F36" s="6">
        <v>0.02</v>
      </c>
      <c r="G36" s="74">
        <v>0.3</v>
      </c>
      <c r="H36" s="5"/>
      <c r="I36" s="5">
        <v>0.006</v>
      </c>
      <c r="J36" s="6">
        <v>0.02</v>
      </c>
      <c r="K36" s="160">
        <v>0.064</v>
      </c>
      <c r="L36" s="161"/>
      <c r="M36" s="161">
        <v>0.006</v>
      </c>
      <c r="N36" s="162">
        <v>0.02</v>
      </c>
      <c r="O36" s="160">
        <v>0.036</v>
      </c>
      <c r="P36" s="161"/>
      <c r="Q36" s="161">
        <v>0.006</v>
      </c>
      <c r="R36" s="162">
        <v>0.02</v>
      </c>
      <c r="S36" s="98">
        <f>C36*0.0005</f>
        <v>4.35E-05</v>
      </c>
      <c r="T36" s="99">
        <f>G36*0.0005</f>
        <v>0.00015</v>
      </c>
      <c r="U36" s="99">
        <f>K36*0.0005</f>
        <v>3.2E-05</v>
      </c>
      <c r="V36" s="100">
        <f>O36*0.0005</f>
        <v>1.8E-05</v>
      </c>
      <c r="W36" s="103" t="s">
        <v>68</v>
      </c>
    </row>
    <row r="37" spans="1:23" ht="10.5">
      <c r="A37" s="186"/>
      <c r="B37" s="97" t="s">
        <v>38</v>
      </c>
      <c r="C37" s="4">
        <v>0.054</v>
      </c>
      <c r="D37" s="5"/>
      <c r="E37" s="5">
        <v>0.006</v>
      </c>
      <c r="F37" s="6">
        <v>0.02</v>
      </c>
      <c r="G37" s="74">
        <v>0.14</v>
      </c>
      <c r="H37" s="5"/>
      <c r="I37" s="5">
        <v>0.006</v>
      </c>
      <c r="J37" s="6">
        <v>0.02</v>
      </c>
      <c r="K37" s="160">
        <v>0.038</v>
      </c>
      <c r="L37" s="161"/>
      <c r="M37" s="161">
        <v>0.006</v>
      </c>
      <c r="N37" s="162">
        <v>0.02</v>
      </c>
      <c r="O37" s="160">
        <v>0.027</v>
      </c>
      <c r="P37" s="161"/>
      <c r="Q37" s="161">
        <v>0.006</v>
      </c>
      <c r="R37" s="162">
        <v>0.02</v>
      </c>
      <c r="S37" s="98">
        <f>C37*0.00001</f>
        <v>5.4E-07</v>
      </c>
      <c r="T37" s="99">
        <f>G37*0.00001</f>
        <v>1.4000000000000001E-06</v>
      </c>
      <c r="U37" s="99">
        <f>K37*0.00001</f>
        <v>3.8E-07</v>
      </c>
      <c r="V37" s="100">
        <f>O37*0.00001</f>
        <v>2.7E-07</v>
      </c>
      <c r="W37" s="103" t="s">
        <v>68</v>
      </c>
    </row>
    <row r="38" spans="1:23" ht="10.5">
      <c r="A38" s="186"/>
      <c r="B38" s="97" t="s">
        <v>36</v>
      </c>
      <c r="C38" s="4">
        <v>0.13</v>
      </c>
      <c r="D38" s="5"/>
      <c r="E38" s="5">
        <v>0.006</v>
      </c>
      <c r="F38" s="6">
        <v>0.02</v>
      </c>
      <c r="G38" s="74">
        <v>0.27</v>
      </c>
      <c r="H38" s="5"/>
      <c r="I38" s="5">
        <v>0.006</v>
      </c>
      <c r="J38" s="6">
        <v>0.02</v>
      </c>
      <c r="K38" s="160">
        <v>0.074</v>
      </c>
      <c r="L38" s="161"/>
      <c r="M38" s="161">
        <v>0.006</v>
      </c>
      <c r="N38" s="162">
        <v>0.02</v>
      </c>
      <c r="O38" s="160">
        <v>0.065</v>
      </c>
      <c r="P38" s="161"/>
      <c r="Q38" s="161">
        <v>0.006</v>
      </c>
      <c r="R38" s="162">
        <v>0.02</v>
      </c>
      <c r="S38" s="81">
        <f>C38*0.0005</f>
        <v>6.500000000000001E-05</v>
      </c>
      <c r="T38" s="82">
        <f>G38*0.0005</f>
        <v>0.000135</v>
      </c>
      <c r="U38" s="82">
        <f>K38*0.0005</f>
        <v>3.7E-05</v>
      </c>
      <c r="V38" s="83">
        <f>O38*0.0005</f>
        <v>3.2500000000000004E-05</v>
      </c>
      <c r="W38" s="103" t="s">
        <v>68</v>
      </c>
    </row>
    <row r="39" spans="1:23" ht="10.5">
      <c r="A39" s="186"/>
      <c r="B39" s="97" t="s">
        <v>37</v>
      </c>
      <c r="C39" s="4">
        <v>0.03</v>
      </c>
      <c r="D39" s="5"/>
      <c r="E39" s="5">
        <v>0.006</v>
      </c>
      <c r="F39" s="6">
        <v>0.02</v>
      </c>
      <c r="G39" s="74">
        <v>0.069</v>
      </c>
      <c r="H39" s="5"/>
      <c r="I39" s="5">
        <v>0.006</v>
      </c>
      <c r="J39" s="6">
        <v>0.02</v>
      </c>
      <c r="K39" s="160">
        <v>0.02</v>
      </c>
      <c r="L39" s="161"/>
      <c r="M39" s="161">
        <v>0.006</v>
      </c>
      <c r="N39" s="162">
        <v>0.02</v>
      </c>
      <c r="O39" s="160">
        <v>0.022</v>
      </c>
      <c r="P39" s="161"/>
      <c r="Q39" s="161">
        <v>0.006</v>
      </c>
      <c r="R39" s="162">
        <v>0.02</v>
      </c>
      <c r="S39" s="98">
        <f>C39*0.0005</f>
        <v>1.5E-05</v>
      </c>
      <c r="T39" s="99">
        <f>G39*0.0005</f>
        <v>3.4500000000000005E-05</v>
      </c>
      <c r="U39" s="99">
        <f>K39*0.0005</f>
        <v>1E-05</v>
      </c>
      <c r="V39" s="100">
        <f>O39*0.0005</f>
        <v>1.1E-05</v>
      </c>
      <c r="W39" s="103" t="s">
        <v>68</v>
      </c>
    </row>
    <row r="40" spans="1:23" ht="11.25" thickBot="1">
      <c r="A40" s="187"/>
      <c r="B40" s="97" t="s">
        <v>39</v>
      </c>
      <c r="C40" s="4">
        <v>0.008</v>
      </c>
      <c r="D40" s="8" t="s">
        <v>75</v>
      </c>
      <c r="E40" s="5">
        <v>0.006</v>
      </c>
      <c r="F40" s="12">
        <v>0.02</v>
      </c>
      <c r="G40" s="80">
        <v>0.015</v>
      </c>
      <c r="H40" s="8" t="s">
        <v>77</v>
      </c>
      <c r="I40" s="5">
        <v>0.006</v>
      </c>
      <c r="J40" s="12">
        <v>0.02</v>
      </c>
      <c r="K40" s="160">
        <v>0.01</v>
      </c>
      <c r="L40" s="163" t="s">
        <v>85</v>
      </c>
      <c r="M40" s="161">
        <v>0.006</v>
      </c>
      <c r="N40" s="167">
        <v>0.02</v>
      </c>
      <c r="O40" s="160">
        <v>0.015</v>
      </c>
      <c r="P40" s="163" t="s">
        <v>65</v>
      </c>
      <c r="Q40" s="161">
        <v>0.006</v>
      </c>
      <c r="R40" s="167">
        <v>0.02</v>
      </c>
      <c r="S40" s="104">
        <f>C40*0.0001</f>
        <v>8.000000000000001E-07</v>
      </c>
      <c r="T40" s="105">
        <f>G40*0.0001</f>
        <v>1.5E-06</v>
      </c>
      <c r="U40" s="105">
        <f>K40*0.0001</f>
        <v>1.0000000000000002E-06</v>
      </c>
      <c r="V40" s="106">
        <f>O40*0.0001</f>
        <v>1.5E-06</v>
      </c>
      <c r="W40" s="96" t="s">
        <v>68</v>
      </c>
    </row>
    <row r="41" spans="1:23" ht="10.5">
      <c r="A41" s="188" t="s">
        <v>51</v>
      </c>
      <c r="B41" s="107" t="s">
        <v>52</v>
      </c>
      <c r="C41" s="17">
        <v>0.38</v>
      </c>
      <c r="D41" s="18" t="s">
        <v>25</v>
      </c>
      <c r="E41" s="18" t="s">
        <v>25</v>
      </c>
      <c r="F41" s="19" t="s">
        <v>25</v>
      </c>
      <c r="G41" s="71">
        <v>0.59</v>
      </c>
      <c r="H41" s="18" t="s">
        <v>25</v>
      </c>
      <c r="I41" s="18" t="s">
        <v>25</v>
      </c>
      <c r="J41" s="72" t="s">
        <v>25</v>
      </c>
      <c r="K41" s="171">
        <v>0.33</v>
      </c>
      <c r="L41" s="147" t="s">
        <v>25</v>
      </c>
      <c r="M41" s="147" t="s">
        <v>25</v>
      </c>
      <c r="N41" s="148" t="s">
        <v>25</v>
      </c>
      <c r="O41" s="157">
        <v>0.29</v>
      </c>
      <c r="P41" s="147" t="s">
        <v>25</v>
      </c>
      <c r="Q41" s="147" t="s">
        <v>25</v>
      </c>
      <c r="R41" s="203" t="s">
        <v>25</v>
      </c>
      <c r="S41" s="108" t="s">
        <v>25</v>
      </c>
      <c r="T41" s="109" t="s">
        <v>25</v>
      </c>
      <c r="U41" s="109" t="s">
        <v>25</v>
      </c>
      <c r="V41" s="110" t="s">
        <v>25</v>
      </c>
      <c r="W41" s="72" t="s">
        <v>25</v>
      </c>
    </row>
    <row r="42" spans="1:23" ht="10.5">
      <c r="A42" s="189"/>
      <c r="B42" s="111" t="s">
        <v>53</v>
      </c>
      <c r="C42" s="4">
        <v>0.094</v>
      </c>
      <c r="D42" s="20" t="s">
        <v>25</v>
      </c>
      <c r="E42" s="20" t="s">
        <v>25</v>
      </c>
      <c r="F42" s="21" t="s">
        <v>25</v>
      </c>
      <c r="G42" s="74">
        <v>0.11</v>
      </c>
      <c r="H42" s="20" t="s">
        <v>25</v>
      </c>
      <c r="I42" s="20" t="s">
        <v>25</v>
      </c>
      <c r="J42" s="78" t="s">
        <v>25</v>
      </c>
      <c r="K42" s="172">
        <v>0.17</v>
      </c>
      <c r="L42" s="149" t="s">
        <v>25</v>
      </c>
      <c r="M42" s="149" t="s">
        <v>25</v>
      </c>
      <c r="N42" s="150" t="s">
        <v>25</v>
      </c>
      <c r="O42" s="160">
        <v>0.21</v>
      </c>
      <c r="P42" s="149" t="s">
        <v>25</v>
      </c>
      <c r="Q42" s="149" t="s">
        <v>25</v>
      </c>
      <c r="R42" s="204" t="s">
        <v>25</v>
      </c>
      <c r="S42" s="108" t="s">
        <v>25</v>
      </c>
      <c r="T42" s="109" t="s">
        <v>25</v>
      </c>
      <c r="U42" s="109" t="s">
        <v>25</v>
      </c>
      <c r="V42" s="110" t="s">
        <v>25</v>
      </c>
      <c r="W42" s="78" t="s">
        <v>25</v>
      </c>
    </row>
    <row r="43" spans="1:23" ht="10.5">
      <c r="A43" s="189"/>
      <c r="B43" s="97" t="s">
        <v>54</v>
      </c>
      <c r="C43" s="4">
        <v>0.083</v>
      </c>
      <c r="D43" s="20" t="s">
        <v>25</v>
      </c>
      <c r="E43" s="20" t="s">
        <v>25</v>
      </c>
      <c r="F43" s="21" t="s">
        <v>25</v>
      </c>
      <c r="G43" s="74">
        <v>0.14</v>
      </c>
      <c r="H43" s="20" t="s">
        <v>25</v>
      </c>
      <c r="I43" s="20" t="s">
        <v>25</v>
      </c>
      <c r="J43" s="78" t="s">
        <v>25</v>
      </c>
      <c r="K43" s="172">
        <v>0.23</v>
      </c>
      <c r="L43" s="149" t="s">
        <v>25</v>
      </c>
      <c r="M43" s="149" t="s">
        <v>25</v>
      </c>
      <c r="N43" s="150" t="s">
        <v>25</v>
      </c>
      <c r="O43" s="160">
        <v>0.27</v>
      </c>
      <c r="P43" s="149" t="s">
        <v>25</v>
      </c>
      <c r="Q43" s="149" t="s">
        <v>25</v>
      </c>
      <c r="R43" s="204" t="s">
        <v>25</v>
      </c>
      <c r="S43" s="108" t="s">
        <v>25</v>
      </c>
      <c r="T43" s="109" t="s">
        <v>25</v>
      </c>
      <c r="U43" s="109" t="s">
        <v>25</v>
      </c>
      <c r="V43" s="110" t="s">
        <v>25</v>
      </c>
      <c r="W43" s="78" t="s">
        <v>25</v>
      </c>
    </row>
    <row r="44" spans="1:23" ht="10.5">
      <c r="A44" s="189"/>
      <c r="B44" s="111" t="s">
        <v>55</v>
      </c>
      <c r="C44" s="4">
        <v>0.077</v>
      </c>
      <c r="D44" s="20" t="s">
        <v>25</v>
      </c>
      <c r="E44" s="20" t="s">
        <v>25</v>
      </c>
      <c r="F44" s="21" t="s">
        <v>25</v>
      </c>
      <c r="G44" s="74">
        <v>0.12</v>
      </c>
      <c r="H44" s="20" t="s">
        <v>25</v>
      </c>
      <c r="I44" s="20" t="s">
        <v>25</v>
      </c>
      <c r="J44" s="78" t="s">
        <v>25</v>
      </c>
      <c r="K44" s="172">
        <v>0.2</v>
      </c>
      <c r="L44" s="149" t="s">
        <v>25</v>
      </c>
      <c r="M44" s="149" t="s">
        <v>25</v>
      </c>
      <c r="N44" s="150" t="s">
        <v>25</v>
      </c>
      <c r="O44" s="160">
        <v>0.18</v>
      </c>
      <c r="P44" s="149" t="s">
        <v>25</v>
      </c>
      <c r="Q44" s="149" t="s">
        <v>25</v>
      </c>
      <c r="R44" s="204" t="s">
        <v>25</v>
      </c>
      <c r="S44" s="75" t="s">
        <v>25</v>
      </c>
      <c r="T44" s="76" t="s">
        <v>25</v>
      </c>
      <c r="U44" s="76" t="s">
        <v>25</v>
      </c>
      <c r="V44" s="77" t="s">
        <v>25</v>
      </c>
      <c r="W44" s="78" t="s">
        <v>25</v>
      </c>
    </row>
    <row r="45" spans="1:23" s="114" customFormat="1" ht="10.5">
      <c r="A45" s="189"/>
      <c r="B45" s="112" t="s">
        <v>26</v>
      </c>
      <c r="C45" s="22">
        <v>0.21</v>
      </c>
      <c r="D45" s="20" t="s">
        <v>25</v>
      </c>
      <c r="E45" s="20" t="s">
        <v>25</v>
      </c>
      <c r="F45" s="21" t="s">
        <v>25</v>
      </c>
      <c r="G45" s="113">
        <v>0.17</v>
      </c>
      <c r="H45" s="20" t="s">
        <v>25</v>
      </c>
      <c r="I45" s="20" t="s">
        <v>25</v>
      </c>
      <c r="J45" s="78" t="s">
        <v>25</v>
      </c>
      <c r="K45" s="173">
        <v>0.29</v>
      </c>
      <c r="L45" s="149" t="s">
        <v>25</v>
      </c>
      <c r="M45" s="149" t="s">
        <v>25</v>
      </c>
      <c r="N45" s="150" t="s">
        <v>25</v>
      </c>
      <c r="O45" s="208">
        <v>0.43</v>
      </c>
      <c r="P45" s="149" t="s">
        <v>25</v>
      </c>
      <c r="Q45" s="149" t="s">
        <v>25</v>
      </c>
      <c r="R45" s="204" t="s">
        <v>25</v>
      </c>
      <c r="S45" s="108" t="s">
        <v>25</v>
      </c>
      <c r="T45" s="109" t="s">
        <v>25</v>
      </c>
      <c r="U45" s="109" t="s">
        <v>25</v>
      </c>
      <c r="V45" s="110" t="s">
        <v>25</v>
      </c>
      <c r="W45" s="78" t="s">
        <v>25</v>
      </c>
    </row>
    <row r="46" spans="1:23" s="114" customFormat="1" ht="11.25" thickBot="1">
      <c r="A46" s="190"/>
      <c r="B46" s="115" t="s">
        <v>56</v>
      </c>
      <c r="C46" s="23">
        <v>0.84</v>
      </c>
      <c r="D46" s="24" t="s">
        <v>25</v>
      </c>
      <c r="E46" s="24" t="s">
        <v>25</v>
      </c>
      <c r="F46" s="25" t="s">
        <v>25</v>
      </c>
      <c r="G46" s="116">
        <v>1.1</v>
      </c>
      <c r="H46" s="24" t="s">
        <v>25</v>
      </c>
      <c r="I46" s="24" t="s">
        <v>25</v>
      </c>
      <c r="J46" s="117" t="s">
        <v>25</v>
      </c>
      <c r="K46" s="174">
        <v>1.2</v>
      </c>
      <c r="L46" s="151" t="s">
        <v>25</v>
      </c>
      <c r="M46" s="151" t="s">
        <v>25</v>
      </c>
      <c r="N46" s="152" t="s">
        <v>25</v>
      </c>
      <c r="O46" s="209">
        <v>1.4</v>
      </c>
      <c r="P46" s="151" t="s">
        <v>25</v>
      </c>
      <c r="Q46" s="151" t="s">
        <v>25</v>
      </c>
      <c r="R46" s="205" t="s">
        <v>25</v>
      </c>
      <c r="S46" s="118" t="s">
        <v>25</v>
      </c>
      <c r="T46" s="119" t="s">
        <v>25</v>
      </c>
      <c r="U46" s="119" t="s">
        <v>25</v>
      </c>
      <c r="V46" s="120" t="s">
        <v>25</v>
      </c>
      <c r="W46" s="117" t="s">
        <v>25</v>
      </c>
    </row>
    <row r="47" spans="1:23" ht="10.5">
      <c r="A47" s="180" t="s">
        <v>57</v>
      </c>
      <c r="B47" s="92" t="s">
        <v>58</v>
      </c>
      <c r="C47" s="1">
        <v>0.45</v>
      </c>
      <c r="D47" s="18" t="s">
        <v>25</v>
      </c>
      <c r="E47" s="18" t="s">
        <v>25</v>
      </c>
      <c r="F47" s="19" t="s">
        <v>25</v>
      </c>
      <c r="G47" s="71">
        <v>0.5</v>
      </c>
      <c r="H47" s="18" t="s">
        <v>25</v>
      </c>
      <c r="I47" s="18" t="s">
        <v>25</v>
      </c>
      <c r="J47" s="72" t="s">
        <v>25</v>
      </c>
      <c r="K47" s="171">
        <v>0.61</v>
      </c>
      <c r="L47" s="147" t="s">
        <v>25</v>
      </c>
      <c r="M47" s="147" t="s">
        <v>25</v>
      </c>
      <c r="N47" s="148" t="s">
        <v>25</v>
      </c>
      <c r="O47" s="157">
        <v>0.69</v>
      </c>
      <c r="P47" s="147" t="s">
        <v>25</v>
      </c>
      <c r="Q47" s="147" t="s">
        <v>25</v>
      </c>
      <c r="R47" s="203" t="s">
        <v>25</v>
      </c>
      <c r="S47" s="121" t="s">
        <v>25</v>
      </c>
      <c r="T47" s="56" t="s">
        <v>25</v>
      </c>
      <c r="U47" s="56" t="s">
        <v>25</v>
      </c>
      <c r="V47" s="57" t="s">
        <v>25</v>
      </c>
      <c r="W47" s="72" t="s">
        <v>25</v>
      </c>
    </row>
    <row r="48" spans="1:23" ht="10.5">
      <c r="A48" s="181"/>
      <c r="B48" s="97" t="s">
        <v>59</v>
      </c>
      <c r="C48" s="4">
        <v>0.3</v>
      </c>
      <c r="D48" s="20" t="s">
        <v>25</v>
      </c>
      <c r="E48" s="20" t="s">
        <v>25</v>
      </c>
      <c r="F48" s="21" t="s">
        <v>25</v>
      </c>
      <c r="G48" s="74">
        <v>0.34</v>
      </c>
      <c r="H48" s="20" t="s">
        <v>25</v>
      </c>
      <c r="I48" s="20" t="s">
        <v>25</v>
      </c>
      <c r="J48" s="78" t="s">
        <v>25</v>
      </c>
      <c r="K48" s="172">
        <v>0.47</v>
      </c>
      <c r="L48" s="149" t="s">
        <v>25</v>
      </c>
      <c r="M48" s="149" t="s">
        <v>25</v>
      </c>
      <c r="N48" s="150" t="s">
        <v>25</v>
      </c>
      <c r="O48" s="160">
        <v>0.57</v>
      </c>
      <c r="P48" s="149" t="s">
        <v>25</v>
      </c>
      <c r="Q48" s="149" t="s">
        <v>25</v>
      </c>
      <c r="R48" s="204" t="s">
        <v>25</v>
      </c>
      <c r="S48" s="122" t="s">
        <v>25</v>
      </c>
      <c r="T48" s="109" t="s">
        <v>25</v>
      </c>
      <c r="U48" s="109" t="s">
        <v>25</v>
      </c>
      <c r="V48" s="110" t="s">
        <v>25</v>
      </c>
      <c r="W48" s="78" t="s">
        <v>25</v>
      </c>
    </row>
    <row r="49" spans="1:23" ht="10.5">
      <c r="A49" s="181"/>
      <c r="B49" s="111" t="s">
        <v>60</v>
      </c>
      <c r="C49" s="4">
        <v>0.16</v>
      </c>
      <c r="D49" s="20" t="s">
        <v>25</v>
      </c>
      <c r="E49" s="20" t="s">
        <v>25</v>
      </c>
      <c r="F49" s="21" t="s">
        <v>25</v>
      </c>
      <c r="G49" s="74">
        <v>0.18</v>
      </c>
      <c r="H49" s="20" t="s">
        <v>25</v>
      </c>
      <c r="I49" s="20" t="s">
        <v>25</v>
      </c>
      <c r="J49" s="78" t="s">
        <v>25</v>
      </c>
      <c r="K49" s="172">
        <v>0.34</v>
      </c>
      <c r="L49" s="149" t="s">
        <v>25</v>
      </c>
      <c r="M49" s="149" t="s">
        <v>25</v>
      </c>
      <c r="N49" s="150" t="s">
        <v>25</v>
      </c>
      <c r="O49" s="160">
        <v>0.37</v>
      </c>
      <c r="P49" s="149" t="s">
        <v>25</v>
      </c>
      <c r="Q49" s="149" t="s">
        <v>25</v>
      </c>
      <c r="R49" s="204" t="s">
        <v>25</v>
      </c>
      <c r="S49" s="122" t="s">
        <v>25</v>
      </c>
      <c r="T49" s="109" t="s">
        <v>25</v>
      </c>
      <c r="U49" s="109" t="s">
        <v>25</v>
      </c>
      <c r="V49" s="110" t="s">
        <v>25</v>
      </c>
      <c r="W49" s="78" t="s">
        <v>25</v>
      </c>
    </row>
    <row r="50" spans="1:23" ht="10.5">
      <c r="A50" s="181"/>
      <c r="B50" s="111" t="s">
        <v>61</v>
      </c>
      <c r="C50" s="4">
        <v>0.085</v>
      </c>
      <c r="D50" s="20" t="s">
        <v>25</v>
      </c>
      <c r="E50" s="20" t="s">
        <v>25</v>
      </c>
      <c r="F50" s="21" t="s">
        <v>25</v>
      </c>
      <c r="G50" s="74">
        <v>0.082</v>
      </c>
      <c r="H50" s="20" t="s">
        <v>25</v>
      </c>
      <c r="I50" s="20" t="s">
        <v>25</v>
      </c>
      <c r="J50" s="78" t="s">
        <v>25</v>
      </c>
      <c r="K50" s="172">
        <v>0.19</v>
      </c>
      <c r="L50" s="149" t="s">
        <v>25</v>
      </c>
      <c r="M50" s="149" t="s">
        <v>25</v>
      </c>
      <c r="N50" s="150" t="s">
        <v>25</v>
      </c>
      <c r="O50" s="160">
        <v>0.19</v>
      </c>
      <c r="P50" s="149" t="s">
        <v>25</v>
      </c>
      <c r="Q50" s="149" t="s">
        <v>25</v>
      </c>
      <c r="R50" s="204" t="s">
        <v>25</v>
      </c>
      <c r="S50" s="122" t="s">
        <v>25</v>
      </c>
      <c r="T50" s="109" t="s">
        <v>25</v>
      </c>
      <c r="U50" s="109" t="s">
        <v>25</v>
      </c>
      <c r="V50" s="110" t="s">
        <v>25</v>
      </c>
      <c r="W50" s="78" t="s">
        <v>25</v>
      </c>
    </row>
    <row r="51" spans="1:23" s="114" customFormat="1" ht="10.5">
      <c r="A51" s="181"/>
      <c r="B51" s="123" t="s">
        <v>27</v>
      </c>
      <c r="C51" s="26">
        <v>0.05</v>
      </c>
      <c r="D51" s="27" t="s">
        <v>25</v>
      </c>
      <c r="E51" s="27" t="s">
        <v>25</v>
      </c>
      <c r="F51" s="28" t="s">
        <v>25</v>
      </c>
      <c r="G51" s="124">
        <v>0.03</v>
      </c>
      <c r="H51" s="27" t="s">
        <v>25</v>
      </c>
      <c r="I51" s="27" t="s">
        <v>25</v>
      </c>
      <c r="J51" s="94" t="s">
        <v>25</v>
      </c>
      <c r="K51" s="175">
        <v>0.07</v>
      </c>
      <c r="L51" s="153" t="s">
        <v>25</v>
      </c>
      <c r="M51" s="153" t="s">
        <v>25</v>
      </c>
      <c r="N51" s="154" t="s">
        <v>25</v>
      </c>
      <c r="O51" s="210">
        <v>0.08</v>
      </c>
      <c r="P51" s="153" t="s">
        <v>25</v>
      </c>
      <c r="Q51" s="153" t="s">
        <v>25</v>
      </c>
      <c r="R51" s="206" t="s">
        <v>25</v>
      </c>
      <c r="S51" s="125" t="s">
        <v>25</v>
      </c>
      <c r="T51" s="126" t="s">
        <v>25</v>
      </c>
      <c r="U51" s="126" t="s">
        <v>25</v>
      </c>
      <c r="V51" s="127" t="s">
        <v>25</v>
      </c>
      <c r="W51" s="94" t="s">
        <v>25</v>
      </c>
    </row>
    <row r="52" spans="1:23" s="114" customFormat="1" ht="11.25" thickBot="1">
      <c r="A52" s="182"/>
      <c r="B52" s="128" t="s">
        <v>62</v>
      </c>
      <c r="C52" s="29">
        <v>1</v>
      </c>
      <c r="D52" s="30" t="s">
        <v>25</v>
      </c>
      <c r="E52" s="30" t="s">
        <v>25</v>
      </c>
      <c r="F52" s="31" t="s">
        <v>25</v>
      </c>
      <c r="G52" s="129">
        <v>1.1</v>
      </c>
      <c r="H52" s="30" t="s">
        <v>25</v>
      </c>
      <c r="I52" s="30" t="s">
        <v>25</v>
      </c>
      <c r="J52" s="130" t="s">
        <v>25</v>
      </c>
      <c r="K52" s="176">
        <v>1.7</v>
      </c>
      <c r="L52" s="155" t="s">
        <v>25</v>
      </c>
      <c r="M52" s="155" t="s">
        <v>25</v>
      </c>
      <c r="N52" s="156" t="s">
        <v>25</v>
      </c>
      <c r="O52" s="211">
        <v>1.9</v>
      </c>
      <c r="P52" s="155" t="s">
        <v>25</v>
      </c>
      <c r="Q52" s="155" t="s">
        <v>25</v>
      </c>
      <c r="R52" s="207" t="s">
        <v>25</v>
      </c>
      <c r="S52" s="131" t="s">
        <v>25</v>
      </c>
      <c r="T52" s="132" t="s">
        <v>25</v>
      </c>
      <c r="U52" s="132" t="s">
        <v>25</v>
      </c>
      <c r="V52" s="133" t="s">
        <v>25</v>
      </c>
      <c r="W52" s="130" t="s">
        <v>25</v>
      </c>
    </row>
    <row r="53" spans="1:104" ht="10.5">
      <c r="A53" s="183" t="s">
        <v>69</v>
      </c>
      <c r="B53" s="184"/>
      <c r="C53" s="32" t="s">
        <v>25</v>
      </c>
      <c r="D53" s="33" t="s">
        <v>25</v>
      </c>
      <c r="E53" s="33" t="s">
        <v>25</v>
      </c>
      <c r="F53" s="34" t="s">
        <v>25</v>
      </c>
      <c r="G53" s="55" t="s">
        <v>25</v>
      </c>
      <c r="H53" s="56" t="s">
        <v>25</v>
      </c>
      <c r="I53" s="56" t="s">
        <v>25</v>
      </c>
      <c r="J53" s="57" t="s">
        <v>25</v>
      </c>
      <c r="K53" s="121" t="s">
        <v>25</v>
      </c>
      <c r="L53" s="56" t="s">
        <v>25</v>
      </c>
      <c r="M53" s="56" t="s">
        <v>25</v>
      </c>
      <c r="N53" s="134" t="s">
        <v>25</v>
      </c>
      <c r="O53" s="55" t="s">
        <v>25</v>
      </c>
      <c r="P53" s="56" t="s">
        <v>25</v>
      </c>
      <c r="Q53" s="56" t="s">
        <v>25</v>
      </c>
      <c r="R53" s="57" t="s">
        <v>25</v>
      </c>
      <c r="S53" s="135">
        <f>SUM(S11:S40)</f>
        <v>0.023418040000000005</v>
      </c>
      <c r="T53" s="136">
        <f>SUM(T11:T40)</f>
        <v>0.037076000000000005</v>
      </c>
      <c r="U53" s="136">
        <f>SUM(U11:U40)</f>
        <v>0.04761088000000001</v>
      </c>
      <c r="V53" s="137">
        <f>SUM(V11:V40)</f>
        <v>0.05536626999999999</v>
      </c>
      <c r="W53" s="138" t="s">
        <v>68</v>
      </c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39"/>
      <c r="BR53" s="139"/>
      <c r="BS53" s="139"/>
      <c r="BT53" s="139"/>
      <c r="BU53" s="139"/>
      <c r="BV53" s="139"/>
      <c r="BW53" s="139"/>
      <c r="BX53" s="139"/>
      <c r="BY53" s="139"/>
      <c r="BZ53" s="139"/>
      <c r="CA53" s="139"/>
      <c r="CB53" s="139"/>
      <c r="CC53" s="139"/>
      <c r="CD53" s="139"/>
      <c r="CE53" s="139"/>
      <c r="CF53" s="139"/>
      <c r="CG53" s="139"/>
      <c r="CH53" s="139"/>
      <c r="CI53" s="139"/>
      <c r="CJ53" s="139"/>
      <c r="CK53" s="139"/>
      <c r="CL53" s="139"/>
      <c r="CM53" s="139"/>
      <c r="CN53" s="139"/>
      <c r="CO53" s="139"/>
      <c r="CP53" s="139"/>
      <c r="CQ53" s="139"/>
      <c r="CR53" s="139"/>
      <c r="CS53" s="139"/>
      <c r="CT53" s="139"/>
      <c r="CU53" s="139"/>
      <c r="CV53" s="139"/>
      <c r="CW53" s="139"/>
      <c r="CX53" s="139"/>
      <c r="CY53" s="139"/>
      <c r="CZ53" s="139"/>
    </row>
    <row r="54" spans="1:104" ht="11.25" thickBot="1">
      <c r="A54" s="196" t="s">
        <v>44</v>
      </c>
      <c r="B54" s="202"/>
      <c r="C54" s="35" t="s">
        <v>25</v>
      </c>
      <c r="D54" s="36" t="s">
        <v>25</v>
      </c>
      <c r="E54" s="36" t="s">
        <v>25</v>
      </c>
      <c r="F54" s="37" t="s">
        <v>25</v>
      </c>
      <c r="G54" s="140" t="s">
        <v>25</v>
      </c>
      <c r="H54" s="36" t="s">
        <v>25</v>
      </c>
      <c r="I54" s="36" t="s">
        <v>25</v>
      </c>
      <c r="J54" s="141" t="s">
        <v>25</v>
      </c>
      <c r="K54" s="142" t="s">
        <v>25</v>
      </c>
      <c r="L54" s="36" t="s">
        <v>25</v>
      </c>
      <c r="M54" s="36" t="s">
        <v>25</v>
      </c>
      <c r="N54" s="37" t="s">
        <v>25</v>
      </c>
      <c r="O54" s="140" t="s">
        <v>25</v>
      </c>
      <c r="P54" s="36" t="s">
        <v>25</v>
      </c>
      <c r="Q54" s="36" t="s">
        <v>25</v>
      </c>
      <c r="R54" s="141" t="s">
        <v>25</v>
      </c>
      <c r="S54" s="145">
        <f>S53</f>
        <v>0.023418040000000005</v>
      </c>
      <c r="T54" s="177">
        <f>T53</f>
        <v>0.037076000000000005</v>
      </c>
      <c r="U54" s="177">
        <f>U53</f>
        <v>0.04761088000000001</v>
      </c>
      <c r="V54" s="145">
        <f>V53</f>
        <v>0.05536626999999999</v>
      </c>
      <c r="W54" s="212">
        <f>AVERAGE(S54:V54)</f>
        <v>0.040867797500000004</v>
      </c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  <c r="BX54" s="139"/>
      <c r="BY54" s="139"/>
      <c r="BZ54" s="139"/>
      <c r="CA54" s="139"/>
      <c r="CB54" s="139"/>
      <c r="CC54" s="139"/>
      <c r="CD54" s="139"/>
      <c r="CE54" s="139"/>
      <c r="CF54" s="139"/>
      <c r="CG54" s="139"/>
      <c r="CH54" s="139"/>
      <c r="CI54" s="139"/>
      <c r="CJ54" s="139"/>
      <c r="CK54" s="139"/>
      <c r="CL54" s="139"/>
      <c r="CM54" s="139"/>
      <c r="CN54" s="139"/>
      <c r="CO54" s="139"/>
      <c r="CP54" s="139"/>
      <c r="CQ54" s="139"/>
      <c r="CR54" s="139"/>
      <c r="CS54" s="139"/>
      <c r="CT54" s="139"/>
      <c r="CU54" s="139"/>
      <c r="CV54" s="139"/>
      <c r="CW54" s="139"/>
      <c r="CX54" s="139"/>
      <c r="CY54" s="139"/>
      <c r="CZ54" s="139"/>
    </row>
    <row r="55" spans="1:104" ht="10.5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4"/>
      <c r="T55" s="144"/>
      <c r="U55" s="144"/>
      <c r="V55" s="144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  <c r="BI55" s="139"/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39"/>
      <c r="BX55" s="139"/>
      <c r="BY55" s="139"/>
      <c r="BZ55" s="139"/>
      <c r="CA55" s="139"/>
      <c r="CB55" s="139"/>
      <c r="CC55" s="139"/>
      <c r="CD55" s="139"/>
      <c r="CE55" s="139"/>
      <c r="CF55" s="139"/>
      <c r="CG55" s="139"/>
      <c r="CH55" s="139"/>
      <c r="CI55" s="139"/>
      <c r="CJ55" s="139"/>
      <c r="CK55" s="139"/>
      <c r="CL55" s="139"/>
      <c r="CM55" s="139"/>
      <c r="CN55" s="139"/>
      <c r="CO55" s="139"/>
      <c r="CP55" s="139"/>
      <c r="CQ55" s="139"/>
      <c r="CR55" s="139"/>
      <c r="CS55" s="139"/>
      <c r="CT55" s="139"/>
      <c r="CU55" s="139"/>
      <c r="CV55" s="139"/>
      <c r="CW55" s="139"/>
      <c r="CX55" s="139"/>
      <c r="CY55" s="139"/>
      <c r="CZ55" s="139"/>
    </row>
    <row r="56" spans="2:3" ht="11.25" thickBot="1">
      <c r="B56" s="42"/>
      <c r="C56" s="43"/>
    </row>
    <row r="57" spans="1:23" ht="10.5">
      <c r="A57" s="191" t="s">
        <v>0</v>
      </c>
      <c r="B57" s="192"/>
      <c r="C57" s="45" t="s">
        <v>63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7"/>
      <c r="T57" s="47"/>
      <c r="U57" s="47"/>
      <c r="V57" s="47"/>
      <c r="W57" s="48"/>
    </row>
    <row r="58" spans="1:23" ht="11.25" thickBot="1">
      <c r="A58" s="193" t="s">
        <v>1</v>
      </c>
      <c r="B58" s="194"/>
      <c r="C58" s="49" t="s">
        <v>70</v>
      </c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1"/>
      <c r="R58" s="51"/>
      <c r="S58" s="52"/>
      <c r="T58" s="52"/>
      <c r="U58" s="52"/>
      <c r="V58" s="52"/>
      <c r="W58" s="53"/>
    </row>
    <row r="59" spans="1:23" ht="21" customHeight="1">
      <c r="A59" s="183" t="s">
        <v>2</v>
      </c>
      <c r="B59" s="195"/>
      <c r="C59" s="198" t="s">
        <v>40</v>
      </c>
      <c r="D59" s="195"/>
      <c r="E59" s="195"/>
      <c r="F59" s="195"/>
      <c r="G59" s="199" t="s">
        <v>41</v>
      </c>
      <c r="H59" s="195"/>
      <c r="I59" s="195"/>
      <c r="J59" s="200"/>
      <c r="K59" s="201" t="s">
        <v>42</v>
      </c>
      <c r="L59" s="195"/>
      <c r="M59" s="195"/>
      <c r="N59" s="195"/>
      <c r="O59" s="199" t="s">
        <v>43</v>
      </c>
      <c r="P59" s="195"/>
      <c r="Q59" s="195"/>
      <c r="R59" s="200"/>
      <c r="S59" s="55" t="s">
        <v>40</v>
      </c>
      <c r="T59" s="56" t="s">
        <v>41</v>
      </c>
      <c r="U59" s="56" t="s">
        <v>42</v>
      </c>
      <c r="V59" s="57" t="s">
        <v>43</v>
      </c>
      <c r="W59" s="58" t="s">
        <v>67</v>
      </c>
    </row>
    <row r="60" spans="1:23" ht="24.75" customHeight="1" thickBot="1">
      <c r="A60" s="196" t="s">
        <v>3</v>
      </c>
      <c r="B60" s="197"/>
      <c r="C60" s="59" t="s">
        <v>46</v>
      </c>
      <c r="D60" s="60"/>
      <c r="E60" s="61" t="s">
        <v>4</v>
      </c>
      <c r="F60" s="62" t="s">
        <v>5</v>
      </c>
      <c r="G60" s="63" t="s">
        <v>46</v>
      </c>
      <c r="H60" s="60"/>
      <c r="I60" s="61" t="s">
        <v>4</v>
      </c>
      <c r="J60" s="64" t="s">
        <v>5</v>
      </c>
      <c r="K60" s="65" t="s">
        <v>46</v>
      </c>
      <c r="L60" s="60"/>
      <c r="M60" s="61" t="s">
        <v>4</v>
      </c>
      <c r="N60" s="64" t="s">
        <v>5</v>
      </c>
      <c r="O60" s="65" t="s">
        <v>46</v>
      </c>
      <c r="P60" s="60"/>
      <c r="Q60" s="61" t="s">
        <v>4</v>
      </c>
      <c r="R60" s="64" t="s">
        <v>5</v>
      </c>
      <c r="S60" s="66" t="s">
        <v>45</v>
      </c>
      <c r="T60" s="67" t="s">
        <v>45</v>
      </c>
      <c r="U60" s="67" t="s">
        <v>45</v>
      </c>
      <c r="V60" s="68" t="s">
        <v>45</v>
      </c>
      <c r="W60" s="69" t="s">
        <v>45</v>
      </c>
    </row>
    <row r="61" spans="1:23" ht="10.5">
      <c r="A61" s="185" t="s">
        <v>47</v>
      </c>
      <c r="B61" s="70" t="s">
        <v>7</v>
      </c>
      <c r="C61" s="1">
        <v>0.23</v>
      </c>
      <c r="D61" s="2"/>
      <c r="E61" s="2">
        <v>0.003</v>
      </c>
      <c r="F61" s="3">
        <v>0.01</v>
      </c>
      <c r="G61" s="71">
        <v>0.68</v>
      </c>
      <c r="H61" s="2"/>
      <c r="I61" s="2">
        <v>0.003</v>
      </c>
      <c r="J61" s="3">
        <v>0.01</v>
      </c>
      <c r="K61" s="157">
        <v>0.21</v>
      </c>
      <c r="L61" s="158"/>
      <c r="M61" s="158">
        <v>0.003</v>
      </c>
      <c r="N61" s="159">
        <v>0.01</v>
      </c>
      <c r="O61" s="157">
        <v>0.14</v>
      </c>
      <c r="P61" s="158"/>
      <c r="Q61" s="158">
        <v>0.003</v>
      </c>
      <c r="R61" s="159">
        <v>0.01</v>
      </c>
      <c r="S61" s="55" t="s">
        <v>25</v>
      </c>
      <c r="T61" s="56" t="s">
        <v>25</v>
      </c>
      <c r="U61" s="56" t="s">
        <v>25</v>
      </c>
      <c r="V61" s="57" t="s">
        <v>25</v>
      </c>
      <c r="W61" s="72" t="s">
        <v>25</v>
      </c>
    </row>
    <row r="62" spans="1:23" ht="10.5">
      <c r="A62" s="186"/>
      <c r="B62" s="73" t="s">
        <v>8</v>
      </c>
      <c r="C62" s="4">
        <v>0.064</v>
      </c>
      <c r="D62" s="5"/>
      <c r="E62" s="5">
        <v>0.003</v>
      </c>
      <c r="F62" s="6">
        <v>0.01</v>
      </c>
      <c r="G62" s="74">
        <v>0.19</v>
      </c>
      <c r="H62" s="5"/>
      <c r="I62" s="8">
        <v>0.003</v>
      </c>
      <c r="J62" s="6">
        <v>0.01</v>
      </c>
      <c r="K62" s="160">
        <v>0.069</v>
      </c>
      <c r="L62" s="161"/>
      <c r="M62" s="161">
        <v>0.003</v>
      </c>
      <c r="N62" s="162">
        <v>0.01</v>
      </c>
      <c r="O62" s="160">
        <v>0.048</v>
      </c>
      <c r="P62" s="161"/>
      <c r="Q62" s="161">
        <v>0.003</v>
      </c>
      <c r="R62" s="162">
        <v>0.01</v>
      </c>
      <c r="S62" s="75" t="s">
        <v>25</v>
      </c>
      <c r="T62" s="76" t="s">
        <v>25</v>
      </c>
      <c r="U62" s="76" t="s">
        <v>25</v>
      </c>
      <c r="V62" s="77" t="s">
        <v>25</v>
      </c>
      <c r="W62" s="78" t="s">
        <v>25</v>
      </c>
    </row>
    <row r="63" spans="1:23" ht="10.5">
      <c r="A63" s="186"/>
      <c r="B63" s="79" t="s">
        <v>6</v>
      </c>
      <c r="C63" s="7">
        <v>0.0015</v>
      </c>
      <c r="D63" s="8" t="s">
        <v>64</v>
      </c>
      <c r="E63" s="8">
        <v>0.003</v>
      </c>
      <c r="F63" s="9">
        <v>0.01</v>
      </c>
      <c r="G63" s="80">
        <v>0.0015</v>
      </c>
      <c r="H63" s="8" t="s">
        <v>80</v>
      </c>
      <c r="I63" s="8">
        <v>0.003</v>
      </c>
      <c r="J63" s="9">
        <v>0.01</v>
      </c>
      <c r="K63" s="160">
        <v>0.0015</v>
      </c>
      <c r="L63" s="163" t="s">
        <v>74</v>
      </c>
      <c r="M63" s="163">
        <v>0.003</v>
      </c>
      <c r="N63" s="164">
        <v>0.01</v>
      </c>
      <c r="O63" s="160">
        <v>0.0015</v>
      </c>
      <c r="P63" s="163" t="s">
        <v>64</v>
      </c>
      <c r="Q63" s="163">
        <v>0.003</v>
      </c>
      <c r="R63" s="164">
        <v>0.01</v>
      </c>
      <c r="S63" s="81">
        <f>C63</f>
        <v>0.0015</v>
      </c>
      <c r="T63" s="82">
        <f>G63</f>
        <v>0.0015</v>
      </c>
      <c r="U63" s="82">
        <f>K63</f>
        <v>0.0015</v>
      </c>
      <c r="V63" s="83">
        <f>O63</f>
        <v>0.0015</v>
      </c>
      <c r="W63" s="78" t="s">
        <v>25</v>
      </c>
    </row>
    <row r="64" spans="1:23" ht="10.5">
      <c r="A64" s="186"/>
      <c r="B64" s="79" t="s">
        <v>9</v>
      </c>
      <c r="C64" s="4">
        <v>0.0015</v>
      </c>
      <c r="D64" s="8" t="s">
        <v>64</v>
      </c>
      <c r="E64" s="5">
        <v>0.003</v>
      </c>
      <c r="F64" s="6">
        <v>0.01</v>
      </c>
      <c r="G64" s="74">
        <v>0.003</v>
      </c>
      <c r="H64" s="8" t="s">
        <v>81</v>
      </c>
      <c r="I64" s="5">
        <v>0.003</v>
      </c>
      <c r="J64" s="6">
        <v>0.01</v>
      </c>
      <c r="K64" s="160">
        <v>0.006</v>
      </c>
      <c r="L64" s="163" t="s">
        <v>75</v>
      </c>
      <c r="M64" s="161">
        <v>0.003</v>
      </c>
      <c r="N64" s="162">
        <v>0.01</v>
      </c>
      <c r="O64" s="160">
        <v>0.007</v>
      </c>
      <c r="P64" s="163" t="s">
        <v>65</v>
      </c>
      <c r="Q64" s="161">
        <v>0.003</v>
      </c>
      <c r="R64" s="162">
        <v>0.01</v>
      </c>
      <c r="S64" s="81">
        <f>C64</f>
        <v>0.0015</v>
      </c>
      <c r="T64" s="82">
        <f>G64</f>
        <v>0.003</v>
      </c>
      <c r="U64" s="82">
        <f>K64</f>
        <v>0.006</v>
      </c>
      <c r="V64" s="83">
        <f>O64</f>
        <v>0.007</v>
      </c>
      <c r="W64" s="78" t="s">
        <v>25</v>
      </c>
    </row>
    <row r="65" spans="1:23" ht="10.5">
      <c r="A65" s="186"/>
      <c r="B65" s="73" t="s">
        <v>10</v>
      </c>
      <c r="C65" s="4">
        <v>0.003</v>
      </c>
      <c r="D65" s="8" t="s">
        <v>64</v>
      </c>
      <c r="E65" s="5">
        <v>0.006</v>
      </c>
      <c r="F65" s="6">
        <v>0.02</v>
      </c>
      <c r="G65" s="74">
        <v>0.003</v>
      </c>
      <c r="H65" s="8" t="s">
        <v>80</v>
      </c>
      <c r="I65" s="5">
        <v>0.006</v>
      </c>
      <c r="J65" s="6">
        <v>0.02</v>
      </c>
      <c r="K65" s="160">
        <v>0.009</v>
      </c>
      <c r="L65" s="163" t="s">
        <v>75</v>
      </c>
      <c r="M65" s="161">
        <v>0.006</v>
      </c>
      <c r="N65" s="162">
        <v>0.02</v>
      </c>
      <c r="O65" s="160">
        <v>0.008</v>
      </c>
      <c r="P65" s="163" t="s">
        <v>65</v>
      </c>
      <c r="Q65" s="161">
        <v>0.006</v>
      </c>
      <c r="R65" s="162">
        <v>0.02</v>
      </c>
      <c r="S65" s="81">
        <f>C65*0.1</f>
        <v>0.00030000000000000003</v>
      </c>
      <c r="T65" s="82">
        <f>G65*0.1</f>
        <v>0.00030000000000000003</v>
      </c>
      <c r="U65" s="82">
        <f>K65*0.1</f>
        <v>0.0009</v>
      </c>
      <c r="V65" s="83">
        <f>O65*0.1</f>
        <v>0.0008</v>
      </c>
      <c r="W65" s="78" t="s">
        <v>25</v>
      </c>
    </row>
    <row r="66" spans="1:23" ht="10.5">
      <c r="A66" s="186"/>
      <c r="B66" s="73" t="s">
        <v>11</v>
      </c>
      <c r="C66" s="4">
        <v>0.003</v>
      </c>
      <c r="D66" s="8" t="s">
        <v>64</v>
      </c>
      <c r="E66" s="5">
        <v>0.006</v>
      </c>
      <c r="F66" s="6">
        <v>0.02</v>
      </c>
      <c r="G66" s="74">
        <v>0.003</v>
      </c>
      <c r="H66" s="8" t="s">
        <v>80</v>
      </c>
      <c r="I66" s="5">
        <v>0.006</v>
      </c>
      <c r="J66" s="6">
        <v>0.02</v>
      </c>
      <c r="K66" s="160">
        <v>0.013</v>
      </c>
      <c r="L66" s="163" t="s">
        <v>75</v>
      </c>
      <c r="M66" s="161">
        <v>0.006</v>
      </c>
      <c r="N66" s="162">
        <v>0.02</v>
      </c>
      <c r="O66" s="160">
        <v>0.014</v>
      </c>
      <c r="P66" s="163" t="s">
        <v>65</v>
      </c>
      <c r="Q66" s="161">
        <v>0.006</v>
      </c>
      <c r="R66" s="162">
        <v>0.02</v>
      </c>
      <c r="S66" s="81">
        <f>C66*0.1</f>
        <v>0.00030000000000000003</v>
      </c>
      <c r="T66" s="82">
        <f>G66*0.1</f>
        <v>0.00030000000000000003</v>
      </c>
      <c r="U66" s="82">
        <f>K66*0.1</f>
        <v>0.0013</v>
      </c>
      <c r="V66" s="83">
        <f>O66*0.1</f>
        <v>0.0014000000000000002</v>
      </c>
      <c r="W66" s="84" t="s">
        <v>25</v>
      </c>
    </row>
    <row r="67" spans="1:23" ht="10.5">
      <c r="A67" s="186"/>
      <c r="B67" s="79" t="s">
        <v>48</v>
      </c>
      <c r="C67" s="4">
        <v>0.003</v>
      </c>
      <c r="D67" s="8" t="s">
        <v>64</v>
      </c>
      <c r="E67" s="5">
        <v>0.006</v>
      </c>
      <c r="F67" s="6">
        <v>0.02</v>
      </c>
      <c r="G67" s="74">
        <v>0.003</v>
      </c>
      <c r="H67" s="8" t="s">
        <v>80</v>
      </c>
      <c r="I67" s="5">
        <v>0.006</v>
      </c>
      <c r="J67" s="6">
        <v>0.02</v>
      </c>
      <c r="K67" s="160">
        <v>0.011</v>
      </c>
      <c r="L67" s="163" t="s">
        <v>75</v>
      </c>
      <c r="M67" s="161">
        <v>0.006</v>
      </c>
      <c r="N67" s="162">
        <v>0.02</v>
      </c>
      <c r="O67" s="160">
        <v>0.008</v>
      </c>
      <c r="P67" s="163" t="s">
        <v>65</v>
      </c>
      <c r="Q67" s="161">
        <v>0.006</v>
      </c>
      <c r="R67" s="162">
        <v>0.02</v>
      </c>
      <c r="S67" s="81">
        <f>C67*0.1</f>
        <v>0.00030000000000000003</v>
      </c>
      <c r="T67" s="82">
        <f>G67*0.1</f>
        <v>0.00030000000000000003</v>
      </c>
      <c r="U67" s="82">
        <f>K67*0.1</f>
        <v>0.0011</v>
      </c>
      <c r="V67" s="83">
        <f>O67*0.1</f>
        <v>0.0008</v>
      </c>
      <c r="W67" s="85" t="s">
        <v>68</v>
      </c>
    </row>
    <row r="68" spans="1:23" ht="10.5">
      <c r="A68" s="186"/>
      <c r="B68" s="73" t="s">
        <v>12</v>
      </c>
      <c r="C68" s="4">
        <v>0.03</v>
      </c>
      <c r="D68" s="5"/>
      <c r="E68" s="5">
        <v>0.006</v>
      </c>
      <c r="F68" s="6">
        <v>0.02</v>
      </c>
      <c r="G68" s="74">
        <v>0.028</v>
      </c>
      <c r="H68" s="5"/>
      <c r="I68" s="5">
        <v>0.006</v>
      </c>
      <c r="J68" s="6">
        <v>0.02</v>
      </c>
      <c r="K68" s="160">
        <v>0.073</v>
      </c>
      <c r="L68" s="161"/>
      <c r="M68" s="161">
        <v>0.006</v>
      </c>
      <c r="N68" s="162">
        <v>0.02</v>
      </c>
      <c r="O68" s="160">
        <v>0.073</v>
      </c>
      <c r="P68" s="161"/>
      <c r="Q68" s="161">
        <v>0.006</v>
      </c>
      <c r="R68" s="162">
        <v>0.02</v>
      </c>
      <c r="S68" s="81">
        <f>C68*0.01</f>
        <v>0.0003</v>
      </c>
      <c r="T68" s="82">
        <f>G68*0.01</f>
        <v>0.00028000000000000003</v>
      </c>
      <c r="U68" s="82">
        <f>K68*0.01</f>
        <v>0.00073</v>
      </c>
      <c r="V68" s="83">
        <f>O68*0.01</f>
        <v>0.00073</v>
      </c>
      <c r="W68" s="85" t="s">
        <v>68</v>
      </c>
    </row>
    <row r="69" spans="1:23" ht="11.25" thickBot="1">
      <c r="A69" s="187"/>
      <c r="B69" s="86" t="s">
        <v>13</v>
      </c>
      <c r="C69" s="10">
        <v>0.14</v>
      </c>
      <c r="D69" s="11"/>
      <c r="E69" s="11">
        <v>0.02</v>
      </c>
      <c r="F69" s="12">
        <v>0.05</v>
      </c>
      <c r="G69" s="87">
        <v>0.11</v>
      </c>
      <c r="H69" s="11"/>
      <c r="I69" s="11">
        <v>0.02</v>
      </c>
      <c r="J69" s="12">
        <v>0.05</v>
      </c>
      <c r="K69" s="165">
        <v>0.22</v>
      </c>
      <c r="L69" s="166"/>
      <c r="M69" s="166">
        <v>0.02</v>
      </c>
      <c r="N69" s="167">
        <v>0.05</v>
      </c>
      <c r="O69" s="165">
        <v>0.4</v>
      </c>
      <c r="P69" s="166"/>
      <c r="Q69" s="166">
        <v>0.02</v>
      </c>
      <c r="R69" s="167">
        <v>0.05</v>
      </c>
      <c r="S69" s="88">
        <f>C69*0.0001</f>
        <v>1.4000000000000001E-05</v>
      </c>
      <c r="T69" s="89">
        <f>G69*0.0001</f>
        <v>1.1000000000000001E-05</v>
      </c>
      <c r="U69" s="89">
        <f>K69*0.0001</f>
        <v>2.2000000000000003E-05</v>
      </c>
      <c r="V69" s="90">
        <f>O69*0.0001</f>
        <v>4E-05</v>
      </c>
      <c r="W69" s="91" t="s">
        <v>68</v>
      </c>
    </row>
    <row r="70" spans="1:23" ht="10.5">
      <c r="A70" s="185" t="s">
        <v>49</v>
      </c>
      <c r="B70" s="92" t="s">
        <v>15</v>
      </c>
      <c r="C70" s="1">
        <v>0.017</v>
      </c>
      <c r="D70" s="2"/>
      <c r="E70" s="2">
        <v>0.003</v>
      </c>
      <c r="F70" s="3">
        <v>0.01</v>
      </c>
      <c r="G70" s="71">
        <v>0.015</v>
      </c>
      <c r="H70" s="2"/>
      <c r="I70" s="2">
        <v>0.003</v>
      </c>
      <c r="J70" s="3">
        <v>0.01</v>
      </c>
      <c r="K70" s="157">
        <v>0.019</v>
      </c>
      <c r="L70" s="158"/>
      <c r="M70" s="158">
        <v>0.003</v>
      </c>
      <c r="N70" s="159">
        <v>0.01</v>
      </c>
      <c r="O70" s="157">
        <v>0.023</v>
      </c>
      <c r="P70" s="158"/>
      <c r="Q70" s="158">
        <v>0.003</v>
      </c>
      <c r="R70" s="159">
        <v>0.01</v>
      </c>
      <c r="S70" s="55" t="s">
        <v>25</v>
      </c>
      <c r="T70" s="56" t="s">
        <v>25</v>
      </c>
      <c r="U70" s="56" t="s">
        <v>25</v>
      </c>
      <c r="V70" s="57" t="s">
        <v>25</v>
      </c>
      <c r="W70" s="72" t="s">
        <v>25</v>
      </c>
    </row>
    <row r="71" spans="1:23" ht="10.5">
      <c r="A71" s="186"/>
      <c r="B71" s="73" t="s">
        <v>14</v>
      </c>
      <c r="C71" s="4">
        <v>0.009</v>
      </c>
      <c r="D71" s="8" t="s">
        <v>65</v>
      </c>
      <c r="E71" s="5">
        <v>0.003</v>
      </c>
      <c r="F71" s="6">
        <v>0.01</v>
      </c>
      <c r="G71" s="74">
        <v>0.009</v>
      </c>
      <c r="H71" s="8" t="s">
        <v>81</v>
      </c>
      <c r="I71" s="5">
        <v>0.003</v>
      </c>
      <c r="J71" s="6">
        <v>0.01</v>
      </c>
      <c r="K71" s="160">
        <v>0.013</v>
      </c>
      <c r="L71" s="161"/>
      <c r="M71" s="161">
        <v>0.003</v>
      </c>
      <c r="N71" s="162">
        <v>0.01</v>
      </c>
      <c r="O71" s="160">
        <v>0.016</v>
      </c>
      <c r="P71" s="161"/>
      <c r="Q71" s="161">
        <v>0.003</v>
      </c>
      <c r="R71" s="162">
        <v>0.01</v>
      </c>
      <c r="S71" s="81">
        <f>C71*0.1</f>
        <v>0.0009</v>
      </c>
      <c r="T71" s="82">
        <f>G71*0.1</f>
        <v>0.0009</v>
      </c>
      <c r="U71" s="82">
        <f>K71*0.1</f>
        <v>0.0013</v>
      </c>
      <c r="V71" s="83">
        <f>O71*0.1</f>
        <v>0.0016</v>
      </c>
      <c r="W71" s="78" t="s">
        <v>25</v>
      </c>
    </row>
    <row r="72" spans="1:23" ht="10.5">
      <c r="A72" s="186"/>
      <c r="B72" s="93" t="s">
        <v>16</v>
      </c>
      <c r="C72" s="4">
        <v>0.015</v>
      </c>
      <c r="D72" s="5"/>
      <c r="E72" s="5">
        <v>0.003</v>
      </c>
      <c r="F72" s="6">
        <v>0.01</v>
      </c>
      <c r="G72" s="74">
        <v>0.019</v>
      </c>
      <c r="H72" s="5"/>
      <c r="I72" s="5">
        <v>0.003</v>
      </c>
      <c r="J72" s="6">
        <v>0.01</v>
      </c>
      <c r="K72" s="160">
        <v>0.025</v>
      </c>
      <c r="L72" s="161"/>
      <c r="M72" s="161">
        <v>0.003</v>
      </c>
      <c r="N72" s="162">
        <v>0.01</v>
      </c>
      <c r="O72" s="160">
        <v>0.033</v>
      </c>
      <c r="P72" s="161"/>
      <c r="Q72" s="161">
        <v>0.003</v>
      </c>
      <c r="R72" s="162">
        <v>0.01</v>
      </c>
      <c r="S72" s="81">
        <f>C72*0.05</f>
        <v>0.00075</v>
      </c>
      <c r="T72" s="82">
        <f>G72*0.05</f>
        <v>0.00095</v>
      </c>
      <c r="U72" s="82">
        <f>K72*0.05</f>
        <v>0.0012500000000000002</v>
      </c>
      <c r="V72" s="83">
        <f>O72*0.05</f>
        <v>0.0016500000000000002</v>
      </c>
      <c r="W72" s="78" t="s">
        <v>25</v>
      </c>
    </row>
    <row r="73" spans="1:23" ht="10.5">
      <c r="A73" s="186"/>
      <c r="B73" s="93" t="s">
        <v>17</v>
      </c>
      <c r="C73" s="4">
        <v>0.01</v>
      </c>
      <c r="D73" s="5"/>
      <c r="E73" s="5">
        <v>0.003</v>
      </c>
      <c r="F73" s="6">
        <v>0.01</v>
      </c>
      <c r="G73" s="74">
        <v>0.011</v>
      </c>
      <c r="H73" s="5"/>
      <c r="I73" s="5">
        <v>0.003</v>
      </c>
      <c r="J73" s="6">
        <v>0.01</v>
      </c>
      <c r="K73" s="160">
        <v>0.02</v>
      </c>
      <c r="L73" s="161"/>
      <c r="M73" s="161">
        <v>0.003</v>
      </c>
      <c r="N73" s="162">
        <v>0.01</v>
      </c>
      <c r="O73" s="160">
        <v>0.029</v>
      </c>
      <c r="P73" s="161"/>
      <c r="Q73" s="161">
        <v>0.003</v>
      </c>
      <c r="R73" s="162">
        <v>0.01</v>
      </c>
      <c r="S73" s="81">
        <f>C73*0.5</f>
        <v>0.005</v>
      </c>
      <c r="T73" s="82">
        <f>G73*0.5</f>
        <v>0.0055</v>
      </c>
      <c r="U73" s="82">
        <f>K73*0.5</f>
        <v>0.01</v>
      </c>
      <c r="V73" s="83">
        <f>O73*0.5</f>
        <v>0.0145</v>
      </c>
      <c r="W73" s="78" t="s">
        <v>25</v>
      </c>
    </row>
    <row r="74" spans="1:23" ht="10.5">
      <c r="A74" s="186"/>
      <c r="B74" s="93" t="s">
        <v>18</v>
      </c>
      <c r="C74" s="4">
        <v>0.014</v>
      </c>
      <c r="D74" s="8" t="s">
        <v>65</v>
      </c>
      <c r="E74" s="5">
        <v>0.006</v>
      </c>
      <c r="F74" s="6">
        <v>0.02</v>
      </c>
      <c r="G74" s="74">
        <v>0.015</v>
      </c>
      <c r="H74" s="8" t="s">
        <v>81</v>
      </c>
      <c r="I74" s="5">
        <v>0.006</v>
      </c>
      <c r="J74" s="6">
        <v>0.02</v>
      </c>
      <c r="K74" s="160">
        <v>0.027</v>
      </c>
      <c r="L74" s="161"/>
      <c r="M74" s="161">
        <v>0.006</v>
      </c>
      <c r="N74" s="162">
        <v>0.02</v>
      </c>
      <c r="O74" s="160">
        <v>0.031</v>
      </c>
      <c r="P74" s="161"/>
      <c r="Q74" s="161">
        <v>0.006</v>
      </c>
      <c r="R74" s="162">
        <v>0.02</v>
      </c>
      <c r="S74" s="81">
        <f>C74*0.1</f>
        <v>0.0014000000000000002</v>
      </c>
      <c r="T74" s="82">
        <f>G74*0.1</f>
        <v>0.0015</v>
      </c>
      <c r="U74" s="82">
        <f>K74*0.1</f>
        <v>0.0027</v>
      </c>
      <c r="V74" s="83">
        <f>O74*0.1</f>
        <v>0.0031000000000000003</v>
      </c>
      <c r="W74" s="94" t="s">
        <v>25</v>
      </c>
    </row>
    <row r="75" spans="1:23" ht="10.5">
      <c r="A75" s="186"/>
      <c r="B75" s="93" t="s">
        <v>19</v>
      </c>
      <c r="C75" s="4">
        <v>0.011</v>
      </c>
      <c r="D75" s="8" t="s">
        <v>65</v>
      </c>
      <c r="E75" s="5">
        <v>0.006</v>
      </c>
      <c r="F75" s="6">
        <v>0.02</v>
      </c>
      <c r="G75" s="74">
        <v>0.015</v>
      </c>
      <c r="H75" s="8" t="s">
        <v>81</v>
      </c>
      <c r="I75" s="5">
        <v>0.006</v>
      </c>
      <c r="J75" s="6">
        <v>0.02</v>
      </c>
      <c r="K75" s="160">
        <v>0.025</v>
      </c>
      <c r="L75" s="161"/>
      <c r="M75" s="161">
        <v>0.006</v>
      </c>
      <c r="N75" s="162">
        <v>0.02</v>
      </c>
      <c r="O75" s="160">
        <v>0.033</v>
      </c>
      <c r="P75" s="161"/>
      <c r="Q75" s="161">
        <v>0.006</v>
      </c>
      <c r="R75" s="162">
        <v>0.02</v>
      </c>
      <c r="S75" s="81">
        <f>C75*0.1</f>
        <v>0.0011</v>
      </c>
      <c r="T75" s="82">
        <f>G75*0.1</f>
        <v>0.0015</v>
      </c>
      <c r="U75" s="82">
        <f>K75*0.1</f>
        <v>0.0025000000000000005</v>
      </c>
      <c r="V75" s="83">
        <f>O75*0.1</f>
        <v>0.0033000000000000004</v>
      </c>
      <c r="W75" s="84" t="s">
        <v>25</v>
      </c>
    </row>
    <row r="76" spans="1:23" ht="10.5">
      <c r="A76" s="186"/>
      <c r="B76" s="93" t="s">
        <v>20</v>
      </c>
      <c r="C76" s="4">
        <v>0.003</v>
      </c>
      <c r="D76" s="8" t="s">
        <v>64</v>
      </c>
      <c r="E76" s="5">
        <v>0.006</v>
      </c>
      <c r="F76" s="6">
        <v>0.02</v>
      </c>
      <c r="G76" s="74">
        <v>0.003</v>
      </c>
      <c r="H76" s="8" t="s">
        <v>80</v>
      </c>
      <c r="I76" s="5">
        <v>0.006</v>
      </c>
      <c r="J76" s="6">
        <v>0.02</v>
      </c>
      <c r="K76" s="160">
        <v>0.003</v>
      </c>
      <c r="L76" s="163" t="s">
        <v>74</v>
      </c>
      <c r="M76" s="161">
        <v>0.006</v>
      </c>
      <c r="N76" s="162">
        <v>0.02</v>
      </c>
      <c r="O76" s="160">
        <v>0.003</v>
      </c>
      <c r="P76" s="163" t="s">
        <v>64</v>
      </c>
      <c r="Q76" s="161">
        <v>0.006</v>
      </c>
      <c r="R76" s="162">
        <v>0.02</v>
      </c>
      <c r="S76" s="81">
        <f>C76*0.1</f>
        <v>0.00030000000000000003</v>
      </c>
      <c r="T76" s="82">
        <f>G76*0.1</f>
        <v>0.00030000000000000003</v>
      </c>
      <c r="U76" s="82">
        <f>K76*0.1</f>
        <v>0.00030000000000000003</v>
      </c>
      <c r="V76" s="83">
        <f>O76*0.1</f>
        <v>0.00030000000000000003</v>
      </c>
      <c r="W76" s="85" t="s">
        <v>68</v>
      </c>
    </row>
    <row r="77" spans="1:23" ht="10.5">
      <c r="A77" s="186"/>
      <c r="B77" s="93" t="s">
        <v>21</v>
      </c>
      <c r="C77" s="4">
        <v>0.013</v>
      </c>
      <c r="D77" s="8" t="s">
        <v>65</v>
      </c>
      <c r="E77" s="5">
        <v>0.006</v>
      </c>
      <c r="F77" s="6">
        <v>0.02</v>
      </c>
      <c r="G77" s="74">
        <v>0.011</v>
      </c>
      <c r="H77" s="8" t="s">
        <v>81</v>
      </c>
      <c r="I77" s="5">
        <v>0.006</v>
      </c>
      <c r="J77" s="6">
        <v>0.02</v>
      </c>
      <c r="K77" s="160">
        <v>0.022</v>
      </c>
      <c r="L77" s="161"/>
      <c r="M77" s="161">
        <v>0.006</v>
      </c>
      <c r="N77" s="162">
        <v>0.02</v>
      </c>
      <c r="O77" s="160">
        <v>0.032</v>
      </c>
      <c r="P77" s="161"/>
      <c r="Q77" s="161">
        <v>0.006</v>
      </c>
      <c r="R77" s="162">
        <v>0.02</v>
      </c>
      <c r="S77" s="81">
        <f>C77*0.1</f>
        <v>0.0013</v>
      </c>
      <c r="T77" s="82">
        <f>G77*0.1</f>
        <v>0.0011</v>
      </c>
      <c r="U77" s="82">
        <f>K77*0.1</f>
        <v>0.0022</v>
      </c>
      <c r="V77" s="83">
        <f>O77*0.1</f>
        <v>0.0032</v>
      </c>
      <c r="W77" s="85" t="s">
        <v>68</v>
      </c>
    </row>
    <row r="78" spans="1:23" ht="10.5">
      <c r="A78" s="186"/>
      <c r="B78" s="93" t="s">
        <v>22</v>
      </c>
      <c r="C78" s="4">
        <v>0.042</v>
      </c>
      <c r="D78" s="5"/>
      <c r="E78" s="5">
        <v>0.006</v>
      </c>
      <c r="F78" s="6">
        <v>0.02</v>
      </c>
      <c r="G78" s="74">
        <v>0.038</v>
      </c>
      <c r="H78" s="5"/>
      <c r="I78" s="5">
        <v>0.006</v>
      </c>
      <c r="J78" s="6">
        <v>0.02</v>
      </c>
      <c r="K78" s="160">
        <v>0.093</v>
      </c>
      <c r="L78" s="161"/>
      <c r="M78" s="161">
        <v>0.006</v>
      </c>
      <c r="N78" s="162">
        <v>0.02</v>
      </c>
      <c r="O78" s="160">
        <v>0.11</v>
      </c>
      <c r="P78" s="161"/>
      <c r="Q78" s="161">
        <v>0.006</v>
      </c>
      <c r="R78" s="162">
        <v>0.02</v>
      </c>
      <c r="S78" s="81">
        <f>C78*0.01</f>
        <v>0.00042</v>
      </c>
      <c r="T78" s="82">
        <f>G78*0.01</f>
        <v>0.00038</v>
      </c>
      <c r="U78" s="82">
        <f>K78*0.01</f>
        <v>0.00093</v>
      </c>
      <c r="V78" s="83">
        <f>O78*0.01</f>
        <v>0.0011</v>
      </c>
      <c r="W78" s="85" t="s">
        <v>68</v>
      </c>
    </row>
    <row r="79" spans="1:23" ht="10.5">
      <c r="A79" s="186"/>
      <c r="B79" s="93" t="s">
        <v>23</v>
      </c>
      <c r="C79" s="4">
        <v>0.008</v>
      </c>
      <c r="D79" s="8" t="s">
        <v>65</v>
      </c>
      <c r="E79" s="5">
        <v>0.006</v>
      </c>
      <c r="F79" s="6">
        <v>0.02</v>
      </c>
      <c r="G79" s="74">
        <v>0.003</v>
      </c>
      <c r="H79" s="8" t="s">
        <v>80</v>
      </c>
      <c r="I79" s="5">
        <v>0.006</v>
      </c>
      <c r="J79" s="6">
        <v>0.02</v>
      </c>
      <c r="K79" s="160">
        <v>0.015</v>
      </c>
      <c r="L79" s="163" t="s">
        <v>75</v>
      </c>
      <c r="M79" s="161">
        <v>0.006</v>
      </c>
      <c r="N79" s="162">
        <v>0.02</v>
      </c>
      <c r="O79" s="160">
        <v>0.014</v>
      </c>
      <c r="P79" s="163" t="s">
        <v>65</v>
      </c>
      <c r="Q79" s="161">
        <v>0.006</v>
      </c>
      <c r="R79" s="162">
        <v>0.02</v>
      </c>
      <c r="S79" s="81">
        <f>C79*0.01</f>
        <v>8E-05</v>
      </c>
      <c r="T79" s="82">
        <f>G79*0.01</f>
        <v>3E-05</v>
      </c>
      <c r="U79" s="82">
        <f>K79*0.01</f>
        <v>0.00015</v>
      </c>
      <c r="V79" s="83">
        <f>O79*0.01</f>
        <v>0.00014000000000000001</v>
      </c>
      <c r="W79" s="85" t="s">
        <v>68</v>
      </c>
    </row>
    <row r="80" spans="1:23" ht="11.25" thickBot="1">
      <c r="A80" s="187"/>
      <c r="B80" s="95" t="s">
        <v>24</v>
      </c>
      <c r="C80" s="10">
        <v>0.05</v>
      </c>
      <c r="D80" s="13"/>
      <c r="E80" s="11">
        <v>0.02</v>
      </c>
      <c r="F80" s="12">
        <v>0.05</v>
      </c>
      <c r="G80" s="87">
        <v>0.02</v>
      </c>
      <c r="H80" s="13" t="s">
        <v>81</v>
      </c>
      <c r="I80" s="11">
        <v>0.02</v>
      </c>
      <c r="J80" s="12">
        <v>0.05</v>
      </c>
      <c r="K80" s="165">
        <v>0.05</v>
      </c>
      <c r="L80" s="166"/>
      <c r="M80" s="166">
        <v>0.02</v>
      </c>
      <c r="N80" s="167">
        <v>0.05</v>
      </c>
      <c r="O80" s="165">
        <v>0.07</v>
      </c>
      <c r="P80" s="166"/>
      <c r="Q80" s="166">
        <v>0.02</v>
      </c>
      <c r="R80" s="167">
        <v>0.05</v>
      </c>
      <c r="S80" s="88">
        <f>C80*0.0001</f>
        <v>5E-06</v>
      </c>
      <c r="T80" s="89">
        <f>G80*0.0001</f>
        <v>2.0000000000000003E-06</v>
      </c>
      <c r="U80" s="89">
        <f>K80*0.0001</f>
        <v>5E-06</v>
      </c>
      <c r="V80" s="90">
        <f>O80*0.0001</f>
        <v>7.000000000000001E-06</v>
      </c>
      <c r="W80" s="96" t="s">
        <v>68</v>
      </c>
    </row>
    <row r="81" spans="1:23" ht="10.5">
      <c r="A81" s="185" t="s">
        <v>50</v>
      </c>
      <c r="B81" s="97" t="s">
        <v>29</v>
      </c>
      <c r="C81" s="4">
        <v>0.016</v>
      </c>
      <c r="D81" s="8" t="s">
        <v>65</v>
      </c>
      <c r="E81" s="6">
        <v>0.006</v>
      </c>
      <c r="F81" s="6">
        <v>0.02</v>
      </c>
      <c r="G81" s="74">
        <v>0.044</v>
      </c>
      <c r="H81" s="5"/>
      <c r="I81" s="5">
        <v>0.006</v>
      </c>
      <c r="J81" s="6">
        <v>0.02</v>
      </c>
      <c r="K81" s="160">
        <v>0.015</v>
      </c>
      <c r="L81" s="163" t="s">
        <v>75</v>
      </c>
      <c r="M81" s="161">
        <v>0.006</v>
      </c>
      <c r="N81" s="162">
        <v>0.02</v>
      </c>
      <c r="O81" s="160">
        <v>0.017</v>
      </c>
      <c r="P81" s="163" t="s">
        <v>65</v>
      </c>
      <c r="Q81" s="161">
        <v>0.006</v>
      </c>
      <c r="R81" s="162">
        <v>0.02</v>
      </c>
      <c r="S81" s="98">
        <f>C81*0.0001</f>
        <v>1.6000000000000001E-06</v>
      </c>
      <c r="T81" s="99">
        <f>G81*0.0001</f>
        <v>4.4E-06</v>
      </c>
      <c r="U81" s="99">
        <f>K81*0.0001</f>
        <v>1.5E-06</v>
      </c>
      <c r="V81" s="100">
        <f>O81*0.0001</f>
        <v>1.7000000000000002E-06</v>
      </c>
      <c r="W81" s="72" t="s">
        <v>25</v>
      </c>
    </row>
    <row r="82" spans="1:23" ht="10.5">
      <c r="A82" s="186"/>
      <c r="B82" s="101" t="s">
        <v>28</v>
      </c>
      <c r="C82" s="14">
        <v>0.19</v>
      </c>
      <c r="D82" s="15"/>
      <c r="E82" s="16">
        <v>0.006</v>
      </c>
      <c r="F82" s="6">
        <v>0.02</v>
      </c>
      <c r="G82" s="102">
        <v>0.63</v>
      </c>
      <c r="H82" s="15"/>
      <c r="I82" s="15">
        <v>0.006</v>
      </c>
      <c r="J82" s="16">
        <v>0.02</v>
      </c>
      <c r="K82" s="168">
        <v>0.13</v>
      </c>
      <c r="L82" s="169"/>
      <c r="M82" s="169">
        <v>0.006</v>
      </c>
      <c r="N82" s="170">
        <v>0.02</v>
      </c>
      <c r="O82" s="168">
        <v>0.12</v>
      </c>
      <c r="P82" s="169"/>
      <c r="Q82" s="169">
        <v>0.006</v>
      </c>
      <c r="R82" s="170">
        <v>0.02</v>
      </c>
      <c r="S82" s="98">
        <f>C82*0.0001</f>
        <v>1.9E-05</v>
      </c>
      <c r="T82" s="99">
        <f>G82*0.0001</f>
        <v>6.3E-05</v>
      </c>
      <c r="U82" s="99">
        <f>K82*0.0001</f>
        <v>1.3000000000000001E-05</v>
      </c>
      <c r="V82" s="100">
        <f>O82*0.0001</f>
        <v>1.2E-05</v>
      </c>
      <c r="W82" s="78" t="s">
        <v>25</v>
      </c>
    </row>
    <row r="83" spans="1:23" ht="10.5">
      <c r="A83" s="186"/>
      <c r="B83" s="97" t="s">
        <v>30</v>
      </c>
      <c r="C83" s="4">
        <v>0.016</v>
      </c>
      <c r="D83" s="8" t="s">
        <v>65</v>
      </c>
      <c r="E83" s="6">
        <v>0.006</v>
      </c>
      <c r="F83" s="6">
        <v>0.02</v>
      </c>
      <c r="G83" s="74">
        <v>0.041</v>
      </c>
      <c r="H83" s="5"/>
      <c r="I83" s="5">
        <v>0.006</v>
      </c>
      <c r="J83" s="6">
        <v>0.02</v>
      </c>
      <c r="K83" s="160">
        <v>0.023</v>
      </c>
      <c r="L83" s="161"/>
      <c r="M83" s="161">
        <v>0.006</v>
      </c>
      <c r="N83" s="162">
        <v>0.02</v>
      </c>
      <c r="O83" s="160">
        <v>0.025</v>
      </c>
      <c r="P83" s="161"/>
      <c r="Q83" s="161">
        <v>0.006</v>
      </c>
      <c r="R83" s="162">
        <v>0.02</v>
      </c>
      <c r="S83" s="81">
        <f>C83*0.1</f>
        <v>0.0016</v>
      </c>
      <c r="T83" s="82">
        <f>G83*0.1</f>
        <v>0.0041</v>
      </c>
      <c r="U83" s="99">
        <f>K83*0.1</f>
        <v>0.0023</v>
      </c>
      <c r="V83" s="100">
        <f>O83*0.1</f>
        <v>0.0025000000000000005</v>
      </c>
      <c r="W83" s="78" t="s">
        <v>25</v>
      </c>
    </row>
    <row r="84" spans="1:23" ht="10.5">
      <c r="A84" s="186"/>
      <c r="B84" s="97" t="s">
        <v>31</v>
      </c>
      <c r="C84" s="4">
        <v>0.003</v>
      </c>
      <c r="D84" s="8" t="s">
        <v>64</v>
      </c>
      <c r="E84" s="6">
        <v>0.006</v>
      </c>
      <c r="F84" s="6">
        <v>0.02</v>
      </c>
      <c r="G84" s="74">
        <v>0.003</v>
      </c>
      <c r="H84" s="8" t="s">
        <v>80</v>
      </c>
      <c r="I84" s="5">
        <v>0.006</v>
      </c>
      <c r="J84" s="6">
        <v>0.02</v>
      </c>
      <c r="K84" s="160">
        <v>0.003</v>
      </c>
      <c r="L84" s="163" t="s">
        <v>83</v>
      </c>
      <c r="M84" s="161">
        <v>0.006</v>
      </c>
      <c r="N84" s="162">
        <v>0.02</v>
      </c>
      <c r="O84" s="160">
        <v>0.007</v>
      </c>
      <c r="P84" s="163" t="s">
        <v>65</v>
      </c>
      <c r="Q84" s="161">
        <v>0.006</v>
      </c>
      <c r="R84" s="162">
        <v>0.02</v>
      </c>
      <c r="S84" s="98">
        <f>C84*0.01</f>
        <v>3E-05</v>
      </c>
      <c r="T84" s="99">
        <f>G84*0.01</f>
        <v>3E-05</v>
      </c>
      <c r="U84" s="99">
        <f>K84*0.01</f>
        <v>3E-05</v>
      </c>
      <c r="V84" s="100">
        <f>O84*0.01</f>
        <v>7.000000000000001E-05</v>
      </c>
      <c r="W84" s="78" t="s">
        <v>25</v>
      </c>
    </row>
    <row r="85" spans="1:23" ht="10.5">
      <c r="A85" s="186"/>
      <c r="B85" s="101" t="s">
        <v>35</v>
      </c>
      <c r="C85" s="14">
        <v>0.027</v>
      </c>
      <c r="D85" s="15"/>
      <c r="E85" s="16">
        <v>0.006</v>
      </c>
      <c r="F85" s="5">
        <v>0.02</v>
      </c>
      <c r="G85" s="102">
        <v>0.14</v>
      </c>
      <c r="H85" s="15"/>
      <c r="I85" s="15">
        <v>0.006</v>
      </c>
      <c r="J85" s="16">
        <v>0.02</v>
      </c>
      <c r="K85" s="168">
        <v>0.027</v>
      </c>
      <c r="L85" s="169"/>
      <c r="M85" s="169">
        <v>0.006</v>
      </c>
      <c r="N85" s="170">
        <v>0.02</v>
      </c>
      <c r="O85" s="168">
        <v>0.017</v>
      </c>
      <c r="P85" s="213" t="s">
        <v>65</v>
      </c>
      <c r="Q85" s="169">
        <v>0.006</v>
      </c>
      <c r="R85" s="170">
        <v>0.02</v>
      </c>
      <c r="S85" s="98">
        <f>C85*0.0001</f>
        <v>2.7E-06</v>
      </c>
      <c r="T85" s="99">
        <f>G85*0.0001</f>
        <v>1.4000000000000001E-05</v>
      </c>
      <c r="U85" s="99">
        <f>K85*0.0001</f>
        <v>2.7E-06</v>
      </c>
      <c r="V85" s="100">
        <f>O85*0.0001</f>
        <v>1.7000000000000002E-06</v>
      </c>
      <c r="W85" s="78" t="s">
        <v>25</v>
      </c>
    </row>
    <row r="86" spans="1:23" ht="10.5">
      <c r="A86" s="186"/>
      <c r="B86" s="97" t="s">
        <v>34</v>
      </c>
      <c r="C86" s="4">
        <v>0.95</v>
      </c>
      <c r="D86" s="5"/>
      <c r="E86" s="6">
        <v>0.006</v>
      </c>
      <c r="F86" s="5">
        <v>0.02</v>
      </c>
      <c r="G86" s="74">
        <v>5.6</v>
      </c>
      <c r="H86" s="5"/>
      <c r="I86" s="5">
        <v>0.006</v>
      </c>
      <c r="J86" s="6">
        <v>0.02</v>
      </c>
      <c r="K86" s="160">
        <v>0.86</v>
      </c>
      <c r="L86" s="161"/>
      <c r="M86" s="161">
        <v>0.006</v>
      </c>
      <c r="N86" s="162">
        <v>0.02</v>
      </c>
      <c r="O86" s="160">
        <v>0.44</v>
      </c>
      <c r="P86" s="161"/>
      <c r="Q86" s="161">
        <v>0.006</v>
      </c>
      <c r="R86" s="162">
        <v>0.02</v>
      </c>
      <c r="S86" s="98">
        <f>C86*0.0001</f>
        <v>9.5E-05</v>
      </c>
      <c r="T86" s="99">
        <f>G86*0.0001</f>
        <v>0.00056</v>
      </c>
      <c r="U86" s="99">
        <f>K86*0.0001</f>
        <v>8.6E-05</v>
      </c>
      <c r="V86" s="100">
        <f>O86*0.0001</f>
        <v>4.4000000000000006E-05</v>
      </c>
      <c r="W86" s="84" t="s">
        <v>25</v>
      </c>
    </row>
    <row r="87" spans="1:23" ht="10.5">
      <c r="A87" s="186"/>
      <c r="B87" s="101" t="s">
        <v>32</v>
      </c>
      <c r="C87" s="14">
        <v>0.37</v>
      </c>
      <c r="D87" s="15"/>
      <c r="E87" s="16">
        <v>0.006</v>
      </c>
      <c r="F87" s="5">
        <v>0.02</v>
      </c>
      <c r="G87" s="102">
        <v>1.9</v>
      </c>
      <c r="H87" s="15"/>
      <c r="I87" s="15">
        <v>0.006</v>
      </c>
      <c r="J87" s="16">
        <v>0.02</v>
      </c>
      <c r="K87" s="168">
        <v>0.32</v>
      </c>
      <c r="L87" s="169"/>
      <c r="M87" s="169">
        <v>0.006</v>
      </c>
      <c r="N87" s="170">
        <v>0.02</v>
      </c>
      <c r="O87" s="168">
        <v>0.19</v>
      </c>
      <c r="P87" s="169"/>
      <c r="Q87" s="169">
        <v>0.006</v>
      </c>
      <c r="R87" s="170">
        <v>0.02</v>
      </c>
      <c r="S87" s="98">
        <f>C87*0.0001</f>
        <v>3.7E-05</v>
      </c>
      <c r="T87" s="99">
        <f>G87*0.0001</f>
        <v>0.00019</v>
      </c>
      <c r="U87" s="99">
        <f>K87*0.0001</f>
        <v>3.2000000000000005E-05</v>
      </c>
      <c r="V87" s="100">
        <f>O87*0.0001</f>
        <v>1.9E-05</v>
      </c>
      <c r="W87" s="103" t="s">
        <v>68</v>
      </c>
    </row>
    <row r="88" spans="1:23" ht="10.5">
      <c r="A88" s="186"/>
      <c r="B88" s="97" t="s">
        <v>33</v>
      </c>
      <c r="C88" s="4">
        <v>0.036</v>
      </c>
      <c r="D88" s="5"/>
      <c r="E88" s="6">
        <v>0.006</v>
      </c>
      <c r="F88" s="5">
        <v>0.02</v>
      </c>
      <c r="G88" s="74">
        <v>0.21</v>
      </c>
      <c r="H88" s="5"/>
      <c r="I88" s="5">
        <v>0.006</v>
      </c>
      <c r="J88" s="6">
        <v>0.02</v>
      </c>
      <c r="K88" s="160">
        <v>0.042</v>
      </c>
      <c r="L88" s="161"/>
      <c r="M88" s="161">
        <v>0.006</v>
      </c>
      <c r="N88" s="162">
        <v>0.02</v>
      </c>
      <c r="O88" s="160">
        <v>0.025</v>
      </c>
      <c r="P88" s="161"/>
      <c r="Q88" s="161">
        <v>0.006</v>
      </c>
      <c r="R88" s="162">
        <v>0.02</v>
      </c>
      <c r="S88" s="98">
        <f>C88*0.0005</f>
        <v>1.8E-05</v>
      </c>
      <c r="T88" s="99">
        <f>G88*0.0005</f>
        <v>0.000105</v>
      </c>
      <c r="U88" s="99">
        <f>K88*0.0005</f>
        <v>2.1000000000000002E-05</v>
      </c>
      <c r="V88" s="100">
        <f>O88*0.0005</f>
        <v>1.25E-05</v>
      </c>
      <c r="W88" s="103" t="s">
        <v>68</v>
      </c>
    </row>
    <row r="89" spans="1:23" ht="10.5">
      <c r="A89" s="186"/>
      <c r="B89" s="97" t="s">
        <v>38</v>
      </c>
      <c r="C89" s="4">
        <v>0.028</v>
      </c>
      <c r="D89" s="5"/>
      <c r="E89" s="6">
        <v>0.006</v>
      </c>
      <c r="F89" s="5">
        <v>0.02</v>
      </c>
      <c r="G89" s="74">
        <v>0.1</v>
      </c>
      <c r="H89" s="5"/>
      <c r="I89" s="5">
        <v>0.006</v>
      </c>
      <c r="J89" s="6">
        <v>0.02</v>
      </c>
      <c r="K89" s="160">
        <v>0.023</v>
      </c>
      <c r="L89" s="161"/>
      <c r="M89" s="161">
        <v>0.006</v>
      </c>
      <c r="N89" s="162">
        <v>0.02</v>
      </c>
      <c r="O89" s="160">
        <v>0.016</v>
      </c>
      <c r="P89" s="163" t="s">
        <v>65</v>
      </c>
      <c r="Q89" s="161">
        <v>0.006</v>
      </c>
      <c r="R89" s="162">
        <v>0.02</v>
      </c>
      <c r="S89" s="98">
        <f>C89*0.00001</f>
        <v>2.8E-07</v>
      </c>
      <c r="T89" s="99">
        <f>G89*0.00001</f>
        <v>1.0000000000000002E-06</v>
      </c>
      <c r="U89" s="99">
        <f>K89*0.00001</f>
        <v>2.3000000000000002E-07</v>
      </c>
      <c r="V89" s="100">
        <f>O89*0.00001</f>
        <v>1.6E-07</v>
      </c>
      <c r="W89" s="103" t="s">
        <v>68</v>
      </c>
    </row>
    <row r="90" spans="1:23" ht="10.5">
      <c r="A90" s="186"/>
      <c r="B90" s="97" t="s">
        <v>36</v>
      </c>
      <c r="C90" s="4">
        <v>0.054</v>
      </c>
      <c r="D90" s="5"/>
      <c r="E90" s="6">
        <v>0.006</v>
      </c>
      <c r="F90" s="5">
        <v>0.02</v>
      </c>
      <c r="G90" s="74">
        <v>0.22</v>
      </c>
      <c r="H90" s="5"/>
      <c r="I90" s="5">
        <v>0.006</v>
      </c>
      <c r="J90" s="6">
        <v>0.02</v>
      </c>
      <c r="K90" s="160">
        <v>0.045</v>
      </c>
      <c r="L90" s="161"/>
      <c r="M90" s="161">
        <v>0.006</v>
      </c>
      <c r="N90" s="162">
        <v>0.02</v>
      </c>
      <c r="O90" s="160">
        <v>0.037</v>
      </c>
      <c r="P90" s="161"/>
      <c r="Q90" s="161">
        <v>0.006</v>
      </c>
      <c r="R90" s="162">
        <v>0.02</v>
      </c>
      <c r="S90" s="81">
        <f>C90*0.0005</f>
        <v>2.7E-05</v>
      </c>
      <c r="T90" s="82">
        <f>G90*0.0005</f>
        <v>0.00011</v>
      </c>
      <c r="U90" s="82">
        <f>K90*0.0005</f>
        <v>2.2499999999999998E-05</v>
      </c>
      <c r="V90" s="83">
        <f>O90*0.0005</f>
        <v>1.85E-05</v>
      </c>
      <c r="W90" s="103" t="s">
        <v>68</v>
      </c>
    </row>
    <row r="91" spans="1:23" ht="10.5">
      <c r="A91" s="186"/>
      <c r="B91" s="97" t="s">
        <v>37</v>
      </c>
      <c r="C91" s="4">
        <v>0.014</v>
      </c>
      <c r="D91" s="8" t="s">
        <v>65</v>
      </c>
      <c r="E91" s="6">
        <v>0.006</v>
      </c>
      <c r="F91" s="5">
        <v>0.02</v>
      </c>
      <c r="G91" s="74">
        <v>0.052</v>
      </c>
      <c r="H91" s="5"/>
      <c r="I91" s="5">
        <v>0.006</v>
      </c>
      <c r="J91" s="6">
        <v>0.02</v>
      </c>
      <c r="K91" s="160">
        <v>0.014</v>
      </c>
      <c r="L91" s="163" t="s">
        <v>75</v>
      </c>
      <c r="M91" s="161">
        <v>0.006</v>
      </c>
      <c r="N91" s="162">
        <v>0.02</v>
      </c>
      <c r="O91" s="160">
        <v>0.013</v>
      </c>
      <c r="P91" s="163" t="s">
        <v>65</v>
      </c>
      <c r="Q91" s="161">
        <v>0.006</v>
      </c>
      <c r="R91" s="162">
        <v>0.02</v>
      </c>
      <c r="S91" s="98">
        <f>C91*0.0005</f>
        <v>7E-06</v>
      </c>
      <c r="T91" s="99">
        <f>G91*0.0005</f>
        <v>2.6E-05</v>
      </c>
      <c r="U91" s="99">
        <f>K91*0.0005</f>
        <v>7E-06</v>
      </c>
      <c r="V91" s="100">
        <f>O91*0.0005</f>
        <v>6.5E-06</v>
      </c>
      <c r="W91" s="103" t="s">
        <v>68</v>
      </c>
    </row>
    <row r="92" spans="1:23" ht="11.25" thickBot="1">
      <c r="A92" s="187"/>
      <c r="B92" s="97" t="s">
        <v>39</v>
      </c>
      <c r="C92" s="4">
        <v>0.003</v>
      </c>
      <c r="D92" s="8" t="s">
        <v>64</v>
      </c>
      <c r="E92" s="6">
        <v>0.006</v>
      </c>
      <c r="F92" s="5">
        <v>0.02</v>
      </c>
      <c r="G92" s="80">
        <v>0.01</v>
      </c>
      <c r="H92" s="8" t="s">
        <v>81</v>
      </c>
      <c r="I92" s="5">
        <v>0.006</v>
      </c>
      <c r="J92" s="12">
        <v>0.02</v>
      </c>
      <c r="K92" s="160">
        <v>0.007</v>
      </c>
      <c r="L92" s="163" t="s">
        <v>75</v>
      </c>
      <c r="M92" s="161">
        <v>0.006</v>
      </c>
      <c r="N92" s="167">
        <v>0.02</v>
      </c>
      <c r="O92" s="160">
        <v>0.011</v>
      </c>
      <c r="P92" s="163" t="s">
        <v>65</v>
      </c>
      <c r="Q92" s="161">
        <v>0.006</v>
      </c>
      <c r="R92" s="167">
        <v>0.02</v>
      </c>
      <c r="S92" s="104">
        <f>C92*0.0001</f>
        <v>3.0000000000000004E-07</v>
      </c>
      <c r="T92" s="105">
        <f>G92*0.0001</f>
        <v>1.0000000000000002E-06</v>
      </c>
      <c r="U92" s="105">
        <f>K92*0.0001</f>
        <v>7.000000000000001E-07</v>
      </c>
      <c r="V92" s="106">
        <f>O92*0.0001</f>
        <v>1.1E-06</v>
      </c>
      <c r="W92" s="96" t="s">
        <v>68</v>
      </c>
    </row>
    <row r="93" spans="1:23" ht="10.5">
      <c r="A93" s="188" t="s">
        <v>51</v>
      </c>
      <c r="B93" s="107" t="s">
        <v>52</v>
      </c>
      <c r="C93" s="17">
        <v>0.32</v>
      </c>
      <c r="D93" s="18" t="s">
        <v>25</v>
      </c>
      <c r="E93" s="18" t="s">
        <v>25</v>
      </c>
      <c r="F93" s="19" t="s">
        <v>25</v>
      </c>
      <c r="G93" s="71">
        <v>0.9</v>
      </c>
      <c r="H93" s="18" t="s">
        <v>25</v>
      </c>
      <c r="I93" s="18" t="s">
        <v>25</v>
      </c>
      <c r="J93" s="72" t="s">
        <v>25</v>
      </c>
      <c r="K93" s="171">
        <v>0.34</v>
      </c>
      <c r="L93" s="147" t="s">
        <v>25</v>
      </c>
      <c r="M93" s="147" t="s">
        <v>25</v>
      </c>
      <c r="N93" s="148" t="s">
        <v>25</v>
      </c>
      <c r="O93" s="157">
        <v>0.25</v>
      </c>
      <c r="P93" s="147" t="s">
        <v>25</v>
      </c>
      <c r="Q93" s="147" t="s">
        <v>25</v>
      </c>
      <c r="R93" s="203" t="s">
        <v>25</v>
      </c>
      <c r="S93" s="108" t="s">
        <v>25</v>
      </c>
      <c r="T93" s="109" t="s">
        <v>25</v>
      </c>
      <c r="U93" s="109" t="s">
        <v>25</v>
      </c>
      <c r="V93" s="110" t="s">
        <v>25</v>
      </c>
      <c r="W93" s="72" t="s">
        <v>25</v>
      </c>
    </row>
    <row r="94" spans="1:23" ht="10.5">
      <c r="A94" s="189"/>
      <c r="B94" s="111" t="s">
        <v>53</v>
      </c>
      <c r="C94" s="4">
        <v>0.058</v>
      </c>
      <c r="D94" s="20" t="s">
        <v>25</v>
      </c>
      <c r="E94" s="20" t="s">
        <v>25</v>
      </c>
      <c r="F94" s="21" t="s">
        <v>25</v>
      </c>
      <c r="G94" s="74">
        <v>0.073</v>
      </c>
      <c r="H94" s="20" t="s">
        <v>25</v>
      </c>
      <c r="I94" s="20" t="s">
        <v>25</v>
      </c>
      <c r="J94" s="78" t="s">
        <v>25</v>
      </c>
      <c r="K94" s="172">
        <v>0.15</v>
      </c>
      <c r="L94" s="149" t="s">
        <v>25</v>
      </c>
      <c r="M94" s="149" t="s">
        <v>25</v>
      </c>
      <c r="N94" s="150" t="s">
        <v>25</v>
      </c>
      <c r="O94" s="160">
        <v>0.16</v>
      </c>
      <c r="P94" s="149" t="s">
        <v>25</v>
      </c>
      <c r="Q94" s="149" t="s">
        <v>25</v>
      </c>
      <c r="R94" s="204" t="s">
        <v>25</v>
      </c>
      <c r="S94" s="108" t="s">
        <v>25</v>
      </c>
      <c r="T94" s="109" t="s">
        <v>25</v>
      </c>
      <c r="U94" s="109" t="s">
        <v>25</v>
      </c>
      <c r="V94" s="110" t="s">
        <v>25</v>
      </c>
      <c r="W94" s="78" t="s">
        <v>25</v>
      </c>
    </row>
    <row r="95" spans="1:23" ht="10.5">
      <c r="A95" s="189"/>
      <c r="B95" s="97" t="s">
        <v>54</v>
      </c>
      <c r="C95" s="4">
        <v>0.069</v>
      </c>
      <c r="D95" s="20" t="s">
        <v>25</v>
      </c>
      <c r="E95" s="20" t="s">
        <v>25</v>
      </c>
      <c r="F95" s="21" t="s">
        <v>25</v>
      </c>
      <c r="G95" s="74">
        <v>0.068</v>
      </c>
      <c r="H95" s="20" t="s">
        <v>25</v>
      </c>
      <c r="I95" s="20" t="s">
        <v>25</v>
      </c>
      <c r="J95" s="78" t="s">
        <v>25</v>
      </c>
      <c r="K95" s="172">
        <v>0.18</v>
      </c>
      <c r="L95" s="149" t="s">
        <v>25</v>
      </c>
      <c r="M95" s="149" t="s">
        <v>25</v>
      </c>
      <c r="N95" s="150" t="s">
        <v>25</v>
      </c>
      <c r="O95" s="160">
        <v>0.22</v>
      </c>
      <c r="P95" s="149" t="s">
        <v>25</v>
      </c>
      <c r="Q95" s="149" t="s">
        <v>25</v>
      </c>
      <c r="R95" s="204" t="s">
        <v>25</v>
      </c>
      <c r="S95" s="108" t="s">
        <v>25</v>
      </c>
      <c r="T95" s="109" t="s">
        <v>25</v>
      </c>
      <c r="U95" s="109" t="s">
        <v>25</v>
      </c>
      <c r="V95" s="110" t="s">
        <v>25</v>
      </c>
      <c r="W95" s="78" t="s">
        <v>25</v>
      </c>
    </row>
    <row r="96" spans="1:23" ht="10.5">
      <c r="A96" s="189"/>
      <c r="B96" s="111" t="s">
        <v>55</v>
      </c>
      <c r="C96" s="4">
        <v>0.062</v>
      </c>
      <c r="D96" s="20" t="s">
        <v>25</v>
      </c>
      <c r="E96" s="20" t="s">
        <v>25</v>
      </c>
      <c r="F96" s="21" t="s">
        <v>25</v>
      </c>
      <c r="G96" s="74">
        <v>0.061</v>
      </c>
      <c r="H96" s="20" t="s">
        <v>25</v>
      </c>
      <c r="I96" s="20" t="s">
        <v>25</v>
      </c>
      <c r="J96" s="78" t="s">
        <v>25</v>
      </c>
      <c r="K96" s="172">
        <v>0.15</v>
      </c>
      <c r="L96" s="149" t="s">
        <v>25</v>
      </c>
      <c r="M96" s="149" t="s">
        <v>25</v>
      </c>
      <c r="N96" s="150" t="s">
        <v>25</v>
      </c>
      <c r="O96" s="160">
        <v>0.15</v>
      </c>
      <c r="P96" s="149" t="s">
        <v>25</v>
      </c>
      <c r="Q96" s="149" t="s">
        <v>25</v>
      </c>
      <c r="R96" s="204" t="s">
        <v>25</v>
      </c>
      <c r="S96" s="75" t="s">
        <v>25</v>
      </c>
      <c r="T96" s="76" t="s">
        <v>25</v>
      </c>
      <c r="U96" s="76" t="s">
        <v>25</v>
      </c>
      <c r="V96" s="77" t="s">
        <v>25</v>
      </c>
      <c r="W96" s="78" t="s">
        <v>25</v>
      </c>
    </row>
    <row r="97" spans="1:23" s="114" customFormat="1" ht="10.5">
      <c r="A97" s="189"/>
      <c r="B97" s="112" t="s">
        <v>26</v>
      </c>
      <c r="C97" s="22">
        <v>0.14</v>
      </c>
      <c r="D97" s="20" t="s">
        <v>25</v>
      </c>
      <c r="E97" s="20" t="s">
        <v>25</v>
      </c>
      <c r="F97" s="21" t="s">
        <v>25</v>
      </c>
      <c r="G97" s="113">
        <v>0.11</v>
      </c>
      <c r="H97" s="20" t="s">
        <v>25</v>
      </c>
      <c r="I97" s="20" t="s">
        <v>25</v>
      </c>
      <c r="J97" s="78" t="s">
        <v>25</v>
      </c>
      <c r="K97" s="173">
        <v>0.22</v>
      </c>
      <c r="L97" s="149" t="s">
        <v>25</v>
      </c>
      <c r="M97" s="149" t="s">
        <v>25</v>
      </c>
      <c r="N97" s="150" t="s">
        <v>25</v>
      </c>
      <c r="O97" s="208">
        <v>0.4</v>
      </c>
      <c r="P97" s="149" t="s">
        <v>25</v>
      </c>
      <c r="Q97" s="149" t="s">
        <v>25</v>
      </c>
      <c r="R97" s="204" t="s">
        <v>25</v>
      </c>
      <c r="S97" s="108" t="s">
        <v>25</v>
      </c>
      <c r="T97" s="109" t="s">
        <v>25</v>
      </c>
      <c r="U97" s="109" t="s">
        <v>25</v>
      </c>
      <c r="V97" s="110" t="s">
        <v>25</v>
      </c>
      <c r="W97" s="78" t="s">
        <v>25</v>
      </c>
    </row>
    <row r="98" spans="1:23" s="114" customFormat="1" ht="11.25" thickBot="1">
      <c r="A98" s="190"/>
      <c r="B98" s="115" t="s">
        <v>56</v>
      </c>
      <c r="C98" s="23">
        <v>0.65</v>
      </c>
      <c r="D98" s="24" t="s">
        <v>25</v>
      </c>
      <c r="E98" s="24" t="s">
        <v>25</v>
      </c>
      <c r="F98" s="25" t="s">
        <v>25</v>
      </c>
      <c r="G98" s="116">
        <v>1.2</v>
      </c>
      <c r="H98" s="24" t="s">
        <v>25</v>
      </c>
      <c r="I98" s="24" t="s">
        <v>25</v>
      </c>
      <c r="J98" s="117" t="s">
        <v>25</v>
      </c>
      <c r="K98" s="174">
        <v>1</v>
      </c>
      <c r="L98" s="151" t="s">
        <v>25</v>
      </c>
      <c r="M98" s="151" t="s">
        <v>25</v>
      </c>
      <c r="N98" s="152" t="s">
        <v>25</v>
      </c>
      <c r="O98" s="209">
        <v>1.2</v>
      </c>
      <c r="P98" s="151" t="s">
        <v>25</v>
      </c>
      <c r="Q98" s="151" t="s">
        <v>25</v>
      </c>
      <c r="R98" s="205" t="s">
        <v>25</v>
      </c>
      <c r="S98" s="118" t="s">
        <v>25</v>
      </c>
      <c r="T98" s="119" t="s">
        <v>25</v>
      </c>
      <c r="U98" s="119" t="s">
        <v>25</v>
      </c>
      <c r="V98" s="120" t="s">
        <v>25</v>
      </c>
      <c r="W98" s="117" t="s">
        <v>25</v>
      </c>
    </row>
    <row r="99" spans="1:23" ht="10.5">
      <c r="A99" s="180" t="s">
        <v>57</v>
      </c>
      <c r="B99" s="92" t="s">
        <v>58</v>
      </c>
      <c r="C99" s="1">
        <v>0.35</v>
      </c>
      <c r="D99" s="18" t="s">
        <v>25</v>
      </c>
      <c r="E99" s="18" t="s">
        <v>25</v>
      </c>
      <c r="F99" s="19" t="s">
        <v>25</v>
      </c>
      <c r="G99" s="71">
        <v>0.36</v>
      </c>
      <c r="H99" s="18" t="s">
        <v>25</v>
      </c>
      <c r="I99" s="18" t="s">
        <v>25</v>
      </c>
      <c r="J99" s="72" t="s">
        <v>25</v>
      </c>
      <c r="K99" s="171">
        <v>0.48</v>
      </c>
      <c r="L99" s="147" t="s">
        <v>25</v>
      </c>
      <c r="M99" s="147" t="s">
        <v>25</v>
      </c>
      <c r="N99" s="148" t="s">
        <v>25</v>
      </c>
      <c r="O99" s="157">
        <v>0.52</v>
      </c>
      <c r="P99" s="147" t="s">
        <v>25</v>
      </c>
      <c r="Q99" s="147" t="s">
        <v>25</v>
      </c>
      <c r="R99" s="203" t="s">
        <v>25</v>
      </c>
      <c r="S99" s="121" t="s">
        <v>25</v>
      </c>
      <c r="T99" s="56" t="s">
        <v>25</v>
      </c>
      <c r="U99" s="56" t="s">
        <v>25</v>
      </c>
      <c r="V99" s="57" t="s">
        <v>25</v>
      </c>
      <c r="W99" s="72" t="s">
        <v>25</v>
      </c>
    </row>
    <row r="100" spans="1:23" ht="10.5">
      <c r="A100" s="181"/>
      <c r="B100" s="97" t="s">
        <v>59</v>
      </c>
      <c r="C100" s="4">
        <v>0.2</v>
      </c>
      <c r="D100" s="20" t="s">
        <v>25</v>
      </c>
      <c r="E100" s="20" t="s">
        <v>25</v>
      </c>
      <c r="F100" s="21" t="s">
        <v>25</v>
      </c>
      <c r="G100" s="74">
        <v>0.24</v>
      </c>
      <c r="H100" s="20" t="s">
        <v>25</v>
      </c>
      <c r="I100" s="20" t="s">
        <v>25</v>
      </c>
      <c r="J100" s="78" t="s">
        <v>25</v>
      </c>
      <c r="K100" s="172">
        <v>0.34</v>
      </c>
      <c r="L100" s="149" t="s">
        <v>25</v>
      </c>
      <c r="M100" s="149" t="s">
        <v>25</v>
      </c>
      <c r="N100" s="150" t="s">
        <v>25</v>
      </c>
      <c r="O100" s="160">
        <v>0.46</v>
      </c>
      <c r="P100" s="149" t="s">
        <v>25</v>
      </c>
      <c r="Q100" s="149" t="s">
        <v>25</v>
      </c>
      <c r="R100" s="204" t="s">
        <v>25</v>
      </c>
      <c r="S100" s="122" t="s">
        <v>25</v>
      </c>
      <c r="T100" s="109" t="s">
        <v>25</v>
      </c>
      <c r="U100" s="109" t="s">
        <v>25</v>
      </c>
      <c r="V100" s="110" t="s">
        <v>25</v>
      </c>
      <c r="W100" s="78" t="s">
        <v>25</v>
      </c>
    </row>
    <row r="101" spans="1:23" ht="10.5">
      <c r="A101" s="181"/>
      <c r="B101" s="111" t="s">
        <v>60</v>
      </c>
      <c r="C101" s="4">
        <v>0.094</v>
      </c>
      <c r="D101" s="20" t="s">
        <v>25</v>
      </c>
      <c r="E101" s="20" t="s">
        <v>25</v>
      </c>
      <c r="F101" s="21" t="s">
        <v>25</v>
      </c>
      <c r="G101" s="74">
        <v>0.13</v>
      </c>
      <c r="H101" s="20" t="s">
        <v>25</v>
      </c>
      <c r="I101" s="20" t="s">
        <v>25</v>
      </c>
      <c r="J101" s="78" t="s">
        <v>25</v>
      </c>
      <c r="K101" s="172">
        <v>0.25</v>
      </c>
      <c r="L101" s="149" t="s">
        <v>25</v>
      </c>
      <c r="M101" s="149" t="s">
        <v>25</v>
      </c>
      <c r="N101" s="150" t="s">
        <v>25</v>
      </c>
      <c r="O101" s="160">
        <v>0.32</v>
      </c>
      <c r="P101" s="149" t="s">
        <v>25</v>
      </c>
      <c r="Q101" s="149" t="s">
        <v>25</v>
      </c>
      <c r="R101" s="204" t="s">
        <v>25</v>
      </c>
      <c r="S101" s="122" t="s">
        <v>25</v>
      </c>
      <c r="T101" s="109" t="s">
        <v>25</v>
      </c>
      <c r="U101" s="109" t="s">
        <v>25</v>
      </c>
      <c r="V101" s="110" t="s">
        <v>25</v>
      </c>
      <c r="W101" s="78" t="s">
        <v>25</v>
      </c>
    </row>
    <row r="102" spans="1:23" ht="10.5">
      <c r="A102" s="181"/>
      <c r="B102" s="111" t="s">
        <v>61</v>
      </c>
      <c r="C102" s="4">
        <v>0.069</v>
      </c>
      <c r="D102" s="20" t="s">
        <v>25</v>
      </c>
      <c r="E102" s="20" t="s">
        <v>25</v>
      </c>
      <c r="F102" s="21" t="s">
        <v>25</v>
      </c>
      <c r="G102" s="74">
        <v>0.06</v>
      </c>
      <c r="H102" s="20" t="s">
        <v>25</v>
      </c>
      <c r="I102" s="20" t="s">
        <v>25</v>
      </c>
      <c r="J102" s="78" t="s">
        <v>25</v>
      </c>
      <c r="K102" s="172">
        <v>0.15</v>
      </c>
      <c r="L102" s="149" t="s">
        <v>25</v>
      </c>
      <c r="M102" s="149" t="s">
        <v>25</v>
      </c>
      <c r="N102" s="150" t="s">
        <v>25</v>
      </c>
      <c r="O102" s="160">
        <v>0.17</v>
      </c>
      <c r="P102" s="149" t="s">
        <v>25</v>
      </c>
      <c r="Q102" s="149" t="s">
        <v>25</v>
      </c>
      <c r="R102" s="204" t="s">
        <v>25</v>
      </c>
      <c r="S102" s="122" t="s">
        <v>25</v>
      </c>
      <c r="T102" s="109" t="s">
        <v>25</v>
      </c>
      <c r="U102" s="109" t="s">
        <v>25</v>
      </c>
      <c r="V102" s="110" t="s">
        <v>25</v>
      </c>
      <c r="W102" s="78" t="s">
        <v>25</v>
      </c>
    </row>
    <row r="103" spans="1:23" s="114" customFormat="1" ht="10.5">
      <c r="A103" s="181"/>
      <c r="B103" s="123" t="s">
        <v>27</v>
      </c>
      <c r="C103" s="26">
        <v>0.05</v>
      </c>
      <c r="D103" s="27" t="s">
        <v>25</v>
      </c>
      <c r="E103" s="27" t="s">
        <v>25</v>
      </c>
      <c r="F103" s="28" t="s">
        <v>25</v>
      </c>
      <c r="G103" s="124">
        <v>0.02</v>
      </c>
      <c r="H103" s="27" t="s">
        <v>25</v>
      </c>
      <c r="I103" s="27" t="s">
        <v>25</v>
      </c>
      <c r="J103" s="94" t="s">
        <v>25</v>
      </c>
      <c r="K103" s="175">
        <v>0.05</v>
      </c>
      <c r="L103" s="153" t="s">
        <v>25</v>
      </c>
      <c r="M103" s="153" t="s">
        <v>25</v>
      </c>
      <c r="N103" s="154" t="s">
        <v>25</v>
      </c>
      <c r="O103" s="210">
        <v>0.07</v>
      </c>
      <c r="P103" s="153" t="s">
        <v>25</v>
      </c>
      <c r="Q103" s="153" t="s">
        <v>25</v>
      </c>
      <c r="R103" s="206" t="s">
        <v>25</v>
      </c>
      <c r="S103" s="125" t="s">
        <v>25</v>
      </c>
      <c r="T103" s="126" t="s">
        <v>25</v>
      </c>
      <c r="U103" s="126" t="s">
        <v>25</v>
      </c>
      <c r="V103" s="127" t="s">
        <v>25</v>
      </c>
      <c r="W103" s="94" t="s">
        <v>25</v>
      </c>
    </row>
    <row r="104" spans="1:23" s="114" customFormat="1" ht="11.25" thickBot="1">
      <c r="A104" s="182"/>
      <c r="B104" s="128" t="s">
        <v>62</v>
      </c>
      <c r="C104" s="29">
        <v>0.76</v>
      </c>
      <c r="D104" s="30" t="s">
        <v>25</v>
      </c>
      <c r="E104" s="30" t="s">
        <v>25</v>
      </c>
      <c r="F104" s="31" t="s">
        <v>25</v>
      </c>
      <c r="G104" s="129">
        <v>0.81</v>
      </c>
      <c r="H104" s="30" t="s">
        <v>25</v>
      </c>
      <c r="I104" s="30" t="s">
        <v>25</v>
      </c>
      <c r="J104" s="130" t="s">
        <v>25</v>
      </c>
      <c r="K104" s="176">
        <v>1.3</v>
      </c>
      <c r="L104" s="155" t="s">
        <v>25</v>
      </c>
      <c r="M104" s="155" t="s">
        <v>25</v>
      </c>
      <c r="N104" s="156" t="s">
        <v>25</v>
      </c>
      <c r="O104" s="211">
        <v>1.5</v>
      </c>
      <c r="P104" s="155" t="s">
        <v>25</v>
      </c>
      <c r="Q104" s="155" t="s">
        <v>25</v>
      </c>
      <c r="R104" s="207" t="s">
        <v>25</v>
      </c>
      <c r="S104" s="131" t="s">
        <v>25</v>
      </c>
      <c r="T104" s="132" t="s">
        <v>25</v>
      </c>
      <c r="U104" s="132" t="s">
        <v>25</v>
      </c>
      <c r="V104" s="133" t="s">
        <v>25</v>
      </c>
      <c r="W104" s="130" t="s">
        <v>25</v>
      </c>
    </row>
    <row r="105" spans="1:104" ht="10.5">
      <c r="A105" s="183" t="s">
        <v>69</v>
      </c>
      <c r="B105" s="184"/>
      <c r="C105" s="121" t="s">
        <v>25</v>
      </c>
      <c r="D105" s="56" t="s">
        <v>25</v>
      </c>
      <c r="E105" s="56" t="s">
        <v>25</v>
      </c>
      <c r="F105" s="134" t="s">
        <v>25</v>
      </c>
      <c r="G105" s="55" t="s">
        <v>25</v>
      </c>
      <c r="H105" s="56" t="s">
        <v>25</v>
      </c>
      <c r="I105" s="56" t="s">
        <v>25</v>
      </c>
      <c r="J105" s="57" t="s">
        <v>25</v>
      </c>
      <c r="K105" s="121" t="s">
        <v>25</v>
      </c>
      <c r="L105" s="56" t="s">
        <v>25</v>
      </c>
      <c r="M105" s="56" t="s">
        <v>25</v>
      </c>
      <c r="N105" s="134" t="s">
        <v>25</v>
      </c>
      <c r="O105" s="55" t="s">
        <v>25</v>
      </c>
      <c r="P105" s="56" t="s">
        <v>25</v>
      </c>
      <c r="Q105" s="56" t="s">
        <v>25</v>
      </c>
      <c r="R105" s="57" t="s">
        <v>25</v>
      </c>
      <c r="S105" s="135">
        <f>SUM(S63:S92)</f>
        <v>0.017306879999999997</v>
      </c>
      <c r="T105" s="136">
        <f>SUM(T63:T92)</f>
        <v>0.023057400000000002</v>
      </c>
      <c r="U105" s="136">
        <f>SUM(U63:U92)</f>
        <v>0.03540363</v>
      </c>
      <c r="V105" s="137">
        <f>SUM(V63:V92)</f>
        <v>0.043854159999999996</v>
      </c>
      <c r="W105" s="138" t="s">
        <v>68</v>
      </c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  <c r="AQ105" s="139"/>
      <c r="AR105" s="139"/>
      <c r="AS105" s="139"/>
      <c r="AT105" s="139"/>
      <c r="AU105" s="139"/>
      <c r="AV105" s="139"/>
      <c r="AW105" s="139"/>
      <c r="AX105" s="139"/>
      <c r="AY105" s="139"/>
      <c r="AZ105" s="139"/>
      <c r="BA105" s="139"/>
      <c r="BB105" s="139"/>
      <c r="BC105" s="139"/>
      <c r="BD105" s="139"/>
      <c r="BE105" s="139"/>
      <c r="BF105" s="139"/>
      <c r="BG105" s="139"/>
      <c r="BH105" s="139"/>
      <c r="BI105" s="139"/>
      <c r="BJ105" s="139"/>
      <c r="BK105" s="139"/>
      <c r="BL105" s="139"/>
      <c r="BM105" s="139"/>
      <c r="BN105" s="139"/>
      <c r="BO105" s="139"/>
      <c r="BP105" s="139"/>
      <c r="BQ105" s="139"/>
      <c r="BR105" s="139"/>
      <c r="BS105" s="139"/>
      <c r="BT105" s="139"/>
      <c r="BU105" s="139"/>
      <c r="BV105" s="139"/>
      <c r="BW105" s="139"/>
      <c r="BX105" s="139"/>
      <c r="BY105" s="139"/>
      <c r="BZ105" s="139"/>
      <c r="CA105" s="139"/>
      <c r="CB105" s="139"/>
      <c r="CC105" s="139"/>
      <c r="CD105" s="139"/>
      <c r="CE105" s="139"/>
      <c r="CF105" s="139"/>
      <c r="CG105" s="139"/>
      <c r="CH105" s="139"/>
      <c r="CI105" s="139"/>
      <c r="CJ105" s="139"/>
      <c r="CK105" s="139"/>
      <c r="CL105" s="139"/>
      <c r="CM105" s="139"/>
      <c r="CN105" s="139"/>
      <c r="CO105" s="139"/>
      <c r="CP105" s="139"/>
      <c r="CQ105" s="139"/>
      <c r="CR105" s="139"/>
      <c r="CS105" s="139"/>
      <c r="CT105" s="139"/>
      <c r="CU105" s="139"/>
      <c r="CV105" s="139"/>
      <c r="CW105" s="139"/>
      <c r="CX105" s="139"/>
      <c r="CY105" s="139"/>
      <c r="CZ105" s="139"/>
    </row>
    <row r="106" spans="1:104" ht="11.25" thickBot="1">
      <c r="A106" s="196" t="s">
        <v>44</v>
      </c>
      <c r="B106" s="202"/>
      <c r="C106" s="35" t="s">
        <v>25</v>
      </c>
      <c r="D106" s="36" t="s">
        <v>25</v>
      </c>
      <c r="E106" s="36" t="s">
        <v>25</v>
      </c>
      <c r="F106" s="37" t="s">
        <v>25</v>
      </c>
      <c r="G106" s="140" t="s">
        <v>25</v>
      </c>
      <c r="H106" s="36" t="s">
        <v>25</v>
      </c>
      <c r="I106" s="36" t="s">
        <v>25</v>
      </c>
      <c r="J106" s="141" t="s">
        <v>25</v>
      </c>
      <c r="K106" s="142" t="s">
        <v>25</v>
      </c>
      <c r="L106" s="36" t="s">
        <v>25</v>
      </c>
      <c r="M106" s="36" t="s">
        <v>25</v>
      </c>
      <c r="N106" s="37" t="s">
        <v>25</v>
      </c>
      <c r="O106" s="140" t="s">
        <v>25</v>
      </c>
      <c r="P106" s="36" t="s">
        <v>25</v>
      </c>
      <c r="Q106" s="36" t="s">
        <v>25</v>
      </c>
      <c r="R106" s="141" t="s">
        <v>25</v>
      </c>
      <c r="S106" s="178">
        <f>S105</f>
        <v>0.017306879999999997</v>
      </c>
      <c r="T106" s="177">
        <f>T105</f>
        <v>0.023057400000000002</v>
      </c>
      <c r="U106" s="177">
        <f>U105</f>
        <v>0.03540363</v>
      </c>
      <c r="V106" s="179">
        <f>V105</f>
        <v>0.043854159999999996</v>
      </c>
      <c r="W106" s="212">
        <f>AVERAGE(S106:V106)</f>
        <v>0.0299055175</v>
      </c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  <c r="AQ106" s="139"/>
      <c r="AR106" s="139"/>
      <c r="AS106" s="139"/>
      <c r="AT106" s="139"/>
      <c r="AU106" s="139"/>
      <c r="AV106" s="139"/>
      <c r="AW106" s="139"/>
      <c r="AX106" s="139"/>
      <c r="AY106" s="139"/>
      <c r="AZ106" s="139"/>
      <c r="BA106" s="139"/>
      <c r="BB106" s="139"/>
      <c r="BC106" s="139"/>
      <c r="BD106" s="139"/>
      <c r="BE106" s="139"/>
      <c r="BF106" s="139"/>
      <c r="BG106" s="139"/>
      <c r="BH106" s="139"/>
      <c r="BI106" s="139"/>
      <c r="BJ106" s="139"/>
      <c r="BK106" s="139"/>
      <c r="BL106" s="139"/>
      <c r="BM106" s="139"/>
      <c r="BN106" s="139"/>
      <c r="BO106" s="139"/>
      <c r="BP106" s="139"/>
      <c r="BQ106" s="139"/>
      <c r="BR106" s="139"/>
      <c r="BS106" s="139"/>
      <c r="BT106" s="139"/>
      <c r="BU106" s="139"/>
      <c r="BV106" s="139"/>
      <c r="BW106" s="139"/>
      <c r="BX106" s="139"/>
      <c r="BY106" s="139"/>
      <c r="BZ106" s="139"/>
      <c r="CA106" s="139"/>
      <c r="CB106" s="139"/>
      <c r="CC106" s="139"/>
      <c r="CD106" s="139"/>
      <c r="CE106" s="139"/>
      <c r="CF106" s="139"/>
      <c r="CG106" s="139"/>
      <c r="CH106" s="139"/>
      <c r="CI106" s="139"/>
      <c r="CJ106" s="139"/>
      <c r="CK106" s="139"/>
      <c r="CL106" s="139"/>
      <c r="CM106" s="139"/>
      <c r="CN106" s="139"/>
      <c r="CO106" s="139"/>
      <c r="CP106" s="139"/>
      <c r="CQ106" s="139"/>
      <c r="CR106" s="139"/>
      <c r="CS106" s="139"/>
      <c r="CT106" s="139"/>
      <c r="CU106" s="139"/>
      <c r="CV106" s="139"/>
      <c r="CW106" s="139"/>
      <c r="CX106" s="139"/>
      <c r="CY106" s="139"/>
      <c r="CZ106" s="139"/>
    </row>
    <row r="107" spans="2:104" ht="10.5">
      <c r="B107" s="42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46"/>
      <c r="T107" s="146"/>
      <c r="U107" s="146"/>
      <c r="V107" s="146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39"/>
      <c r="AT107" s="139"/>
      <c r="AU107" s="139"/>
      <c r="AV107" s="139"/>
      <c r="AW107" s="139"/>
      <c r="AX107" s="139"/>
      <c r="AY107" s="139"/>
      <c r="AZ107" s="139"/>
      <c r="BA107" s="139"/>
      <c r="BB107" s="139"/>
      <c r="BC107" s="139"/>
      <c r="BD107" s="139"/>
      <c r="BE107" s="139"/>
      <c r="BF107" s="139"/>
      <c r="BG107" s="139"/>
      <c r="BH107" s="139"/>
      <c r="BI107" s="139"/>
      <c r="BJ107" s="139"/>
      <c r="BK107" s="139"/>
      <c r="BL107" s="139"/>
      <c r="BM107" s="139"/>
      <c r="BN107" s="139"/>
      <c r="BO107" s="139"/>
      <c r="BP107" s="139"/>
      <c r="BQ107" s="139"/>
      <c r="BR107" s="139"/>
      <c r="BS107" s="139"/>
      <c r="BT107" s="139"/>
      <c r="BU107" s="139"/>
      <c r="BV107" s="139"/>
      <c r="BW107" s="139"/>
      <c r="BX107" s="139"/>
      <c r="BY107" s="139"/>
      <c r="BZ107" s="139"/>
      <c r="CA107" s="139"/>
      <c r="CB107" s="139"/>
      <c r="CC107" s="139"/>
      <c r="CD107" s="139"/>
      <c r="CE107" s="139"/>
      <c r="CF107" s="139"/>
      <c r="CG107" s="139"/>
      <c r="CH107" s="139"/>
      <c r="CI107" s="139"/>
      <c r="CJ107" s="139"/>
      <c r="CK107" s="139"/>
      <c r="CL107" s="139"/>
      <c r="CM107" s="139"/>
      <c r="CN107" s="139"/>
      <c r="CO107" s="139"/>
      <c r="CP107" s="139"/>
      <c r="CQ107" s="139"/>
      <c r="CR107" s="139"/>
      <c r="CS107" s="139"/>
      <c r="CT107" s="139"/>
      <c r="CU107" s="139"/>
      <c r="CV107" s="139"/>
      <c r="CW107" s="139"/>
      <c r="CX107" s="139"/>
      <c r="CY107" s="139"/>
      <c r="CZ107" s="139"/>
    </row>
    <row r="108" spans="2:3" ht="11.25" thickBot="1">
      <c r="B108" s="42"/>
      <c r="C108" s="43"/>
    </row>
    <row r="109" spans="1:23" ht="10.5">
      <c r="A109" s="191" t="s">
        <v>0</v>
      </c>
      <c r="B109" s="192"/>
      <c r="C109" s="45" t="s">
        <v>63</v>
      </c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7"/>
      <c r="T109" s="47"/>
      <c r="U109" s="47"/>
      <c r="V109" s="47"/>
      <c r="W109" s="48"/>
    </row>
    <row r="110" spans="1:23" ht="11.25" thickBot="1">
      <c r="A110" s="193" t="s">
        <v>1</v>
      </c>
      <c r="B110" s="194"/>
      <c r="C110" s="49" t="s">
        <v>82</v>
      </c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1"/>
      <c r="R110" s="51"/>
      <c r="S110" s="52"/>
      <c r="T110" s="52"/>
      <c r="U110" s="52"/>
      <c r="V110" s="52"/>
      <c r="W110" s="53"/>
    </row>
    <row r="111" spans="1:23" ht="21" customHeight="1">
      <c r="A111" s="183" t="s">
        <v>2</v>
      </c>
      <c r="B111" s="195"/>
      <c r="C111" s="198" t="s">
        <v>40</v>
      </c>
      <c r="D111" s="195"/>
      <c r="E111" s="195"/>
      <c r="F111" s="195"/>
      <c r="G111" s="199" t="s">
        <v>41</v>
      </c>
      <c r="H111" s="195"/>
      <c r="I111" s="195"/>
      <c r="J111" s="200"/>
      <c r="K111" s="201" t="s">
        <v>42</v>
      </c>
      <c r="L111" s="195"/>
      <c r="M111" s="195"/>
      <c r="N111" s="195"/>
      <c r="O111" s="199" t="s">
        <v>43</v>
      </c>
      <c r="P111" s="195"/>
      <c r="Q111" s="195"/>
      <c r="R111" s="200"/>
      <c r="S111" s="55" t="s">
        <v>40</v>
      </c>
      <c r="T111" s="56" t="s">
        <v>41</v>
      </c>
      <c r="U111" s="56" t="s">
        <v>42</v>
      </c>
      <c r="V111" s="57" t="s">
        <v>43</v>
      </c>
      <c r="W111" s="58" t="s">
        <v>67</v>
      </c>
    </row>
    <row r="112" spans="1:23" ht="24.75" customHeight="1" thickBot="1">
      <c r="A112" s="196" t="s">
        <v>3</v>
      </c>
      <c r="B112" s="197"/>
      <c r="C112" s="59" t="s">
        <v>46</v>
      </c>
      <c r="D112" s="60"/>
      <c r="E112" s="61" t="s">
        <v>4</v>
      </c>
      <c r="F112" s="62" t="s">
        <v>5</v>
      </c>
      <c r="G112" s="63" t="s">
        <v>46</v>
      </c>
      <c r="H112" s="60"/>
      <c r="I112" s="61" t="s">
        <v>4</v>
      </c>
      <c r="J112" s="64" t="s">
        <v>5</v>
      </c>
      <c r="K112" s="65" t="s">
        <v>46</v>
      </c>
      <c r="L112" s="60"/>
      <c r="M112" s="61" t="s">
        <v>4</v>
      </c>
      <c r="N112" s="62" t="s">
        <v>5</v>
      </c>
      <c r="O112" s="63" t="s">
        <v>46</v>
      </c>
      <c r="P112" s="60"/>
      <c r="Q112" s="61" t="s">
        <v>4</v>
      </c>
      <c r="R112" s="64" t="s">
        <v>5</v>
      </c>
      <c r="S112" s="66" t="s">
        <v>45</v>
      </c>
      <c r="T112" s="67" t="s">
        <v>45</v>
      </c>
      <c r="U112" s="67" t="s">
        <v>45</v>
      </c>
      <c r="V112" s="68" t="s">
        <v>45</v>
      </c>
      <c r="W112" s="69" t="s">
        <v>45</v>
      </c>
    </row>
    <row r="113" spans="1:23" ht="10.5">
      <c r="A113" s="185" t="s">
        <v>47</v>
      </c>
      <c r="B113" s="70" t="s">
        <v>7</v>
      </c>
      <c r="C113" s="1">
        <v>0.26</v>
      </c>
      <c r="D113" s="2"/>
      <c r="E113" s="2">
        <v>0.003</v>
      </c>
      <c r="F113" s="3">
        <v>0.01</v>
      </c>
      <c r="G113" s="71">
        <v>0.35</v>
      </c>
      <c r="H113" s="2"/>
      <c r="I113" s="2">
        <v>0.003</v>
      </c>
      <c r="J113" s="3">
        <v>0.01</v>
      </c>
      <c r="K113" s="157">
        <v>0.16</v>
      </c>
      <c r="L113" s="158"/>
      <c r="M113" s="158">
        <v>0.003</v>
      </c>
      <c r="N113" s="159">
        <v>0.01</v>
      </c>
      <c r="O113" s="157">
        <v>0.1</v>
      </c>
      <c r="P113" s="158"/>
      <c r="Q113" s="158">
        <v>0.003</v>
      </c>
      <c r="R113" s="159">
        <v>0.01</v>
      </c>
      <c r="S113" s="55" t="s">
        <v>25</v>
      </c>
      <c r="T113" s="56" t="s">
        <v>25</v>
      </c>
      <c r="U113" s="56" t="s">
        <v>25</v>
      </c>
      <c r="V113" s="57" t="s">
        <v>25</v>
      </c>
      <c r="W113" s="72" t="s">
        <v>25</v>
      </c>
    </row>
    <row r="114" spans="1:23" ht="10.5">
      <c r="A114" s="186"/>
      <c r="B114" s="73" t="s">
        <v>8</v>
      </c>
      <c r="C114" s="4">
        <v>0.077</v>
      </c>
      <c r="D114" s="5"/>
      <c r="E114" s="5">
        <v>0.003</v>
      </c>
      <c r="F114" s="6">
        <v>0.01</v>
      </c>
      <c r="G114" s="74">
        <v>0.1</v>
      </c>
      <c r="H114" s="5"/>
      <c r="I114" s="5">
        <v>0.003</v>
      </c>
      <c r="J114" s="6">
        <v>0.01</v>
      </c>
      <c r="K114" s="160">
        <v>0.053</v>
      </c>
      <c r="L114" s="161"/>
      <c r="M114" s="161">
        <v>0.003</v>
      </c>
      <c r="N114" s="162">
        <v>0.01</v>
      </c>
      <c r="O114" s="160">
        <v>0.036</v>
      </c>
      <c r="P114" s="161"/>
      <c r="Q114" s="161">
        <v>0.003</v>
      </c>
      <c r="R114" s="162">
        <v>0.01</v>
      </c>
      <c r="S114" s="75" t="s">
        <v>25</v>
      </c>
      <c r="T114" s="76" t="s">
        <v>25</v>
      </c>
      <c r="U114" s="76" t="s">
        <v>25</v>
      </c>
      <c r="V114" s="77" t="s">
        <v>25</v>
      </c>
      <c r="W114" s="78" t="s">
        <v>25</v>
      </c>
    </row>
    <row r="115" spans="1:23" ht="10.5">
      <c r="A115" s="186"/>
      <c r="B115" s="79" t="s">
        <v>6</v>
      </c>
      <c r="C115" s="7">
        <v>0.0015</v>
      </c>
      <c r="D115" s="8" t="s">
        <v>64</v>
      </c>
      <c r="E115" s="8">
        <v>0.003</v>
      </c>
      <c r="F115" s="9">
        <v>0.01</v>
      </c>
      <c r="G115" s="80">
        <v>0.0015</v>
      </c>
      <c r="H115" s="8" t="s">
        <v>79</v>
      </c>
      <c r="I115" s="8">
        <v>0.003</v>
      </c>
      <c r="J115" s="9">
        <v>0.01</v>
      </c>
      <c r="K115" s="160">
        <v>0.0015</v>
      </c>
      <c r="L115" s="163" t="s">
        <v>74</v>
      </c>
      <c r="M115" s="163">
        <v>0.003</v>
      </c>
      <c r="N115" s="164">
        <v>0.01</v>
      </c>
      <c r="O115" s="160">
        <v>0.0015</v>
      </c>
      <c r="P115" s="163" t="s">
        <v>64</v>
      </c>
      <c r="Q115" s="163">
        <v>0.003</v>
      </c>
      <c r="R115" s="164">
        <v>0.01</v>
      </c>
      <c r="S115" s="81">
        <f>C115</f>
        <v>0.0015</v>
      </c>
      <c r="T115" s="82">
        <f>G115</f>
        <v>0.0015</v>
      </c>
      <c r="U115" s="82">
        <f>K115</f>
        <v>0.0015</v>
      </c>
      <c r="V115" s="83">
        <f>O115</f>
        <v>0.0015</v>
      </c>
      <c r="W115" s="78" t="s">
        <v>25</v>
      </c>
    </row>
    <row r="116" spans="1:23" ht="10.5">
      <c r="A116" s="186"/>
      <c r="B116" s="79" t="s">
        <v>9</v>
      </c>
      <c r="C116" s="4">
        <v>0.003</v>
      </c>
      <c r="D116" s="8" t="s">
        <v>65</v>
      </c>
      <c r="E116" s="5">
        <v>0.003</v>
      </c>
      <c r="F116" s="6">
        <v>0.01</v>
      </c>
      <c r="G116" s="74">
        <v>0.003</v>
      </c>
      <c r="H116" s="8" t="s">
        <v>78</v>
      </c>
      <c r="I116" s="5">
        <v>0.003</v>
      </c>
      <c r="J116" s="6">
        <v>0.01</v>
      </c>
      <c r="K116" s="160">
        <v>0.004</v>
      </c>
      <c r="L116" s="163" t="s">
        <v>75</v>
      </c>
      <c r="M116" s="161">
        <v>0.003</v>
      </c>
      <c r="N116" s="162">
        <v>0.01</v>
      </c>
      <c r="O116" s="160">
        <v>0.005</v>
      </c>
      <c r="P116" s="163" t="s">
        <v>65</v>
      </c>
      <c r="Q116" s="161">
        <v>0.003</v>
      </c>
      <c r="R116" s="162">
        <v>0.01</v>
      </c>
      <c r="S116" s="81">
        <f>C116</f>
        <v>0.003</v>
      </c>
      <c r="T116" s="82">
        <f>G116</f>
        <v>0.003</v>
      </c>
      <c r="U116" s="82">
        <f>K116</f>
        <v>0.004</v>
      </c>
      <c r="V116" s="83">
        <f>O116</f>
        <v>0.005</v>
      </c>
      <c r="W116" s="78" t="s">
        <v>25</v>
      </c>
    </row>
    <row r="117" spans="1:23" ht="10.5">
      <c r="A117" s="186"/>
      <c r="B117" s="73" t="s">
        <v>10</v>
      </c>
      <c r="C117" s="4">
        <v>0.003</v>
      </c>
      <c r="D117" s="8" t="s">
        <v>64</v>
      </c>
      <c r="E117" s="5">
        <v>0.006</v>
      </c>
      <c r="F117" s="6">
        <v>0.02</v>
      </c>
      <c r="G117" s="74">
        <v>0.003</v>
      </c>
      <c r="H117" s="8" t="s">
        <v>79</v>
      </c>
      <c r="I117" s="5">
        <v>0.006</v>
      </c>
      <c r="J117" s="6">
        <v>0.02</v>
      </c>
      <c r="K117" s="160">
        <v>0.008</v>
      </c>
      <c r="L117" s="163" t="s">
        <v>75</v>
      </c>
      <c r="M117" s="161">
        <v>0.006</v>
      </c>
      <c r="N117" s="162">
        <v>0.02</v>
      </c>
      <c r="O117" s="160">
        <v>0.006</v>
      </c>
      <c r="P117" s="163" t="s">
        <v>65</v>
      </c>
      <c r="Q117" s="161">
        <v>0.006</v>
      </c>
      <c r="R117" s="162">
        <v>0.02</v>
      </c>
      <c r="S117" s="81">
        <f>C117*0.1</f>
        <v>0.00030000000000000003</v>
      </c>
      <c r="T117" s="82">
        <f>G117*0.1</f>
        <v>0.00030000000000000003</v>
      </c>
      <c r="U117" s="82">
        <f>K117*0.1</f>
        <v>0.0008</v>
      </c>
      <c r="V117" s="83">
        <f>O117*0.1</f>
        <v>0.0006000000000000001</v>
      </c>
      <c r="W117" s="78" t="s">
        <v>25</v>
      </c>
    </row>
    <row r="118" spans="1:23" ht="10.5">
      <c r="A118" s="186"/>
      <c r="B118" s="73" t="s">
        <v>11</v>
      </c>
      <c r="C118" s="4">
        <v>0.003</v>
      </c>
      <c r="D118" s="8" t="s">
        <v>64</v>
      </c>
      <c r="E118" s="5">
        <v>0.006</v>
      </c>
      <c r="F118" s="6">
        <v>0.02</v>
      </c>
      <c r="G118" s="74">
        <v>0.006</v>
      </c>
      <c r="H118" s="8" t="s">
        <v>78</v>
      </c>
      <c r="I118" s="5">
        <v>0.006</v>
      </c>
      <c r="J118" s="6">
        <v>0.02</v>
      </c>
      <c r="K118" s="160">
        <v>0.01</v>
      </c>
      <c r="L118" s="163" t="s">
        <v>75</v>
      </c>
      <c r="M118" s="161">
        <v>0.006</v>
      </c>
      <c r="N118" s="162">
        <v>0.02</v>
      </c>
      <c r="O118" s="160">
        <v>0.009</v>
      </c>
      <c r="P118" s="163" t="s">
        <v>65</v>
      </c>
      <c r="Q118" s="161">
        <v>0.006</v>
      </c>
      <c r="R118" s="162">
        <v>0.02</v>
      </c>
      <c r="S118" s="81">
        <f>C118*0.1</f>
        <v>0.00030000000000000003</v>
      </c>
      <c r="T118" s="82">
        <f>G118*0.1</f>
        <v>0.0006000000000000001</v>
      </c>
      <c r="U118" s="82">
        <f>K118*0.1</f>
        <v>0.001</v>
      </c>
      <c r="V118" s="83">
        <f>O118*0.1</f>
        <v>0.0009</v>
      </c>
      <c r="W118" s="84" t="s">
        <v>25</v>
      </c>
    </row>
    <row r="119" spans="1:23" ht="10.5">
      <c r="A119" s="186"/>
      <c r="B119" s="79" t="s">
        <v>48</v>
      </c>
      <c r="C119" s="4">
        <v>0.003</v>
      </c>
      <c r="D119" s="8" t="s">
        <v>64</v>
      </c>
      <c r="E119" s="5">
        <v>0.006</v>
      </c>
      <c r="F119" s="6">
        <v>0.02</v>
      </c>
      <c r="G119" s="74">
        <v>0.003</v>
      </c>
      <c r="H119" s="8" t="s">
        <v>79</v>
      </c>
      <c r="I119" s="5">
        <v>0.006</v>
      </c>
      <c r="J119" s="6">
        <v>0.02</v>
      </c>
      <c r="K119" s="160">
        <v>0.009</v>
      </c>
      <c r="L119" s="163" t="s">
        <v>75</v>
      </c>
      <c r="M119" s="161">
        <v>0.006</v>
      </c>
      <c r="N119" s="162">
        <v>0.02</v>
      </c>
      <c r="O119" s="160">
        <v>0.009</v>
      </c>
      <c r="P119" s="163" t="s">
        <v>65</v>
      </c>
      <c r="Q119" s="161">
        <v>0.006</v>
      </c>
      <c r="R119" s="162">
        <v>0.02</v>
      </c>
      <c r="S119" s="81">
        <f>C119*0.1</f>
        <v>0.00030000000000000003</v>
      </c>
      <c r="T119" s="82">
        <f>G119*0.1</f>
        <v>0.00030000000000000003</v>
      </c>
      <c r="U119" s="82">
        <f>K119*0.1</f>
        <v>0.0009</v>
      </c>
      <c r="V119" s="83">
        <f>O119*0.1</f>
        <v>0.0009</v>
      </c>
      <c r="W119" s="85" t="s">
        <v>68</v>
      </c>
    </row>
    <row r="120" spans="1:23" ht="10.5">
      <c r="A120" s="186"/>
      <c r="B120" s="73" t="s">
        <v>12</v>
      </c>
      <c r="C120" s="4">
        <v>0.031</v>
      </c>
      <c r="D120" s="5"/>
      <c r="E120" s="5">
        <v>0.006</v>
      </c>
      <c r="F120" s="6">
        <v>0.02</v>
      </c>
      <c r="G120" s="74">
        <v>0.032</v>
      </c>
      <c r="H120" s="5"/>
      <c r="I120" s="5">
        <v>0.006</v>
      </c>
      <c r="J120" s="6">
        <v>0.02</v>
      </c>
      <c r="K120" s="160">
        <v>0.064</v>
      </c>
      <c r="L120" s="161"/>
      <c r="M120" s="161">
        <v>0.006</v>
      </c>
      <c r="N120" s="162">
        <v>0.02</v>
      </c>
      <c r="O120" s="160">
        <v>0.072</v>
      </c>
      <c r="P120" s="161"/>
      <c r="Q120" s="161">
        <v>0.006</v>
      </c>
      <c r="R120" s="162">
        <v>0.02</v>
      </c>
      <c r="S120" s="81">
        <f>C120*0.01</f>
        <v>0.00031</v>
      </c>
      <c r="T120" s="82">
        <f>G120*0.01</f>
        <v>0.00032</v>
      </c>
      <c r="U120" s="82">
        <f>K120*0.01</f>
        <v>0.00064</v>
      </c>
      <c r="V120" s="83">
        <f>O120*0.01</f>
        <v>0.0007199999999999999</v>
      </c>
      <c r="W120" s="85" t="s">
        <v>68</v>
      </c>
    </row>
    <row r="121" spans="1:23" ht="11.25" thickBot="1">
      <c r="A121" s="187"/>
      <c r="B121" s="86" t="s">
        <v>13</v>
      </c>
      <c r="C121" s="10">
        <v>0.18</v>
      </c>
      <c r="D121" s="11"/>
      <c r="E121" s="11">
        <v>0.02</v>
      </c>
      <c r="F121" s="12">
        <v>0.05</v>
      </c>
      <c r="G121" s="87">
        <v>0.12</v>
      </c>
      <c r="H121" s="11"/>
      <c r="I121" s="11">
        <v>0.02</v>
      </c>
      <c r="J121" s="12">
        <v>0.05</v>
      </c>
      <c r="K121" s="165">
        <v>0.18</v>
      </c>
      <c r="L121" s="166"/>
      <c r="M121" s="166">
        <v>0.02</v>
      </c>
      <c r="N121" s="167">
        <v>0.05</v>
      </c>
      <c r="O121" s="165">
        <v>0.41</v>
      </c>
      <c r="P121" s="166"/>
      <c r="Q121" s="166">
        <v>0.02</v>
      </c>
      <c r="R121" s="167">
        <v>0.05</v>
      </c>
      <c r="S121" s="88">
        <f>C121*0.0001</f>
        <v>1.8E-05</v>
      </c>
      <c r="T121" s="89">
        <f>G121*0.0001</f>
        <v>1.2E-05</v>
      </c>
      <c r="U121" s="89">
        <f>K121*0.0001</f>
        <v>1.8E-05</v>
      </c>
      <c r="V121" s="90">
        <f>O121*0.0001</f>
        <v>4.1E-05</v>
      </c>
      <c r="W121" s="91" t="s">
        <v>68</v>
      </c>
    </row>
    <row r="122" spans="1:23" ht="10.5">
      <c r="A122" s="185" t="s">
        <v>49</v>
      </c>
      <c r="B122" s="92" t="s">
        <v>15</v>
      </c>
      <c r="C122" s="1">
        <v>0.016</v>
      </c>
      <c r="D122" s="2"/>
      <c r="E122" s="2">
        <v>0.003</v>
      </c>
      <c r="F122" s="3">
        <v>0.01</v>
      </c>
      <c r="G122" s="71">
        <v>0.017</v>
      </c>
      <c r="H122" s="2"/>
      <c r="I122" s="2">
        <v>0.003</v>
      </c>
      <c r="J122" s="3">
        <v>0.01</v>
      </c>
      <c r="K122" s="157">
        <v>0.014</v>
      </c>
      <c r="L122" s="158"/>
      <c r="M122" s="158">
        <v>0.003</v>
      </c>
      <c r="N122" s="159">
        <v>0.01</v>
      </c>
      <c r="O122" s="157">
        <v>0.014</v>
      </c>
      <c r="P122" s="158"/>
      <c r="Q122" s="158">
        <v>0.003</v>
      </c>
      <c r="R122" s="159">
        <v>0.01</v>
      </c>
      <c r="S122" s="55" t="s">
        <v>25</v>
      </c>
      <c r="T122" s="56" t="s">
        <v>25</v>
      </c>
      <c r="U122" s="56" t="s">
        <v>25</v>
      </c>
      <c r="V122" s="57" t="s">
        <v>25</v>
      </c>
      <c r="W122" s="72" t="s">
        <v>25</v>
      </c>
    </row>
    <row r="123" spans="1:23" ht="10.5">
      <c r="A123" s="186"/>
      <c r="B123" s="73" t="s">
        <v>14</v>
      </c>
      <c r="C123" s="4">
        <v>0.007</v>
      </c>
      <c r="D123" s="8" t="s">
        <v>65</v>
      </c>
      <c r="E123" s="5">
        <v>0.003</v>
      </c>
      <c r="F123" s="6">
        <v>0.01</v>
      </c>
      <c r="G123" s="74">
        <v>0.009</v>
      </c>
      <c r="H123" s="8" t="s">
        <v>78</v>
      </c>
      <c r="I123" s="5">
        <v>0.003</v>
      </c>
      <c r="J123" s="6">
        <v>0.01</v>
      </c>
      <c r="K123" s="160">
        <v>0.009</v>
      </c>
      <c r="L123" s="163" t="s">
        <v>75</v>
      </c>
      <c r="M123" s="161">
        <v>0.003</v>
      </c>
      <c r="N123" s="162">
        <v>0.01</v>
      </c>
      <c r="O123" s="160">
        <v>0.009</v>
      </c>
      <c r="P123" s="163" t="s">
        <v>65</v>
      </c>
      <c r="Q123" s="161">
        <v>0.003</v>
      </c>
      <c r="R123" s="162">
        <v>0.01</v>
      </c>
      <c r="S123" s="81">
        <f>C123*0.1</f>
        <v>0.0007000000000000001</v>
      </c>
      <c r="T123" s="82">
        <f>G123*0.1</f>
        <v>0.0009</v>
      </c>
      <c r="U123" s="82">
        <f>K123*0.1</f>
        <v>0.0009</v>
      </c>
      <c r="V123" s="83">
        <f>O123*0.1</f>
        <v>0.0009</v>
      </c>
      <c r="W123" s="78" t="s">
        <v>25</v>
      </c>
    </row>
    <row r="124" spans="1:23" ht="10.5">
      <c r="A124" s="186"/>
      <c r="B124" s="93" t="s">
        <v>16</v>
      </c>
      <c r="C124" s="4">
        <v>0.015</v>
      </c>
      <c r="D124" s="5"/>
      <c r="E124" s="5">
        <v>0.003</v>
      </c>
      <c r="F124" s="6">
        <v>0.01</v>
      </c>
      <c r="G124" s="74">
        <v>0.021</v>
      </c>
      <c r="H124" s="5"/>
      <c r="I124" s="5">
        <v>0.003</v>
      </c>
      <c r="J124" s="6">
        <v>0.01</v>
      </c>
      <c r="K124" s="160">
        <v>0.02</v>
      </c>
      <c r="L124" s="161"/>
      <c r="M124" s="161">
        <v>0.003</v>
      </c>
      <c r="N124" s="162">
        <v>0.01</v>
      </c>
      <c r="O124" s="160">
        <v>0.02</v>
      </c>
      <c r="P124" s="161"/>
      <c r="Q124" s="161">
        <v>0.003</v>
      </c>
      <c r="R124" s="162">
        <v>0.01</v>
      </c>
      <c r="S124" s="81">
        <f>C124*0.05</f>
        <v>0.00075</v>
      </c>
      <c r="T124" s="82">
        <f>G124*0.05</f>
        <v>0.0010500000000000002</v>
      </c>
      <c r="U124" s="82">
        <f>K124*0.05</f>
        <v>0.001</v>
      </c>
      <c r="V124" s="83">
        <f>O124*0.05</f>
        <v>0.001</v>
      </c>
      <c r="W124" s="78" t="s">
        <v>25</v>
      </c>
    </row>
    <row r="125" spans="1:23" ht="10.5">
      <c r="A125" s="186"/>
      <c r="B125" s="93" t="s">
        <v>17</v>
      </c>
      <c r="C125" s="4">
        <v>0.009</v>
      </c>
      <c r="D125" s="8" t="s">
        <v>65</v>
      </c>
      <c r="E125" s="5">
        <v>0.003</v>
      </c>
      <c r="F125" s="6">
        <v>0.01</v>
      </c>
      <c r="G125" s="74">
        <v>0.012</v>
      </c>
      <c r="H125" s="5"/>
      <c r="I125" s="5">
        <v>0.003</v>
      </c>
      <c r="J125" s="6">
        <v>0.01</v>
      </c>
      <c r="K125" s="160">
        <v>0.016</v>
      </c>
      <c r="L125" s="161"/>
      <c r="M125" s="161">
        <v>0.003</v>
      </c>
      <c r="N125" s="162">
        <v>0.01</v>
      </c>
      <c r="O125" s="160">
        <v>0.02</v>
      </c>
      <c r="P125" s="161"/>
      <c r="Q125" s="161">
        <v>0.003</v>
      </c>
      <c r="R125" s="162">
        <v>0.01</v>
      </c>
      <c r="S125" s="81">
        <f>C125*0.5</f>
        <v>0.0045</v>
      </c>
      <c r="T125" s="82">
        <f>G125*0.5</f>
        <v>0.006</v>
      </c>
      <c r="U125" s="82">
        <f>K125*0.5</f>
        <v>0.008</v>
      </c>
      <c r="V125" s="83">
        <f>O125*0.5</f>
        <v>0.01</v>
      </c>
      <c r="W125" s="78" t="s">
        <v>25</v>
      </c>
    </row>
    <row r="126" spans="1:23" ht="10.5">
      <c r="A126" s="186"/>
      <c r="B126" s="93" t="s">
        <v>18</v>
      </c>
      <c r="C126" s="4">
        <v>0.014</v>
      </c>
      <c r="D126" s="8" t="s">
        <v>65</v>
      </c>
      <c r="E126" s="5">
        <v>0.006</v>
      </c>
      <c r="F126" s="6">
        <v>0.02</v>
      </c>
      <c r="G126" s="74">
        <v>0.016</v>
      </c>
      <c r="H126" s="8" t="s">
        <v>78</v>
      </c>
      <c r="I126" s="5">
        <v>0.006</v>
      </c>
      <c r="J126" s="6">
        <v>0.02</v>
      </c>
      <c r="K126" s="160">
        <v>0.019</v>
      </c>
      <c r="L126" s="163" t="s">
        <v>75</v>
      </c>
      <c r="M126" s="161">
        <v>0.006</v>
      </c>
      <c r="N126" s="162">
        <v>0.02</v>
      </c>
      <c r="O126" s="160">
        <v>0.025</v>
      </c>
      <c r="P126" s="161"/>
      <c r="Q126" s="161">
        <v>0.006</v>
      </c>
      <c r="R126" s="162">
        <v>0.02</v>
      </c>
      <c r="S126" s="81">
        <f>C126*0.1</f>
        <v>0.0014000000000000002</v>
      </c>
      <c r="T126" s="82">
        <f>G126*0.1</f>
        <v>0.0016</v>
      </c>
      <c r="U126" s="82">
        <f>K126*0.1</f>
        <v>0.0019</v>
      </c>
      <c r="V126" s="83">
        <f>O126*0.1</f>
        <v>0.0025000000000000005</v>
      </c>
      <c r="W126" s="94" t="s">
        <v>25</v>
      </c>
    </row>
    <row r="127" spans="1:23" ht="10.5">
      <c r="A127" s="186"/>
      <c r="B127" s="93" t="s">
        <v>19</v>
      </c>
      <c r="C127" s="4">
        <v>0.013</v>
      </c>
      <c r="D127" s="8" t="s">
        <v>65</v>
      </c>
      <c r="E127" s="5">
        <v>0.006</v>
      </c>
      <c r="F127" s="6">
        <v>0.02</v>
      </c>
      <c r="G127" s="74">
        <v>0.016</v>
      </c>
      <c r="H127" s="8" t="s">
        <v>78</v>
      </c>
      <c r="I127" s="5">
        <v>0.006</v>
      </c>
      <c r="J127" s="6">
        <v>0.02</v>
      </c>
      <c r="K127" s="160">
        <v>0.022</v>
      </c>
      <c r="L127" s="161"/>
      <c r="M127" s="161">
        <v>0.006</v>
      </c>
      <c r="N127" s="162">
        <v>0.02</v>
      </c>
      <c r="O127" s="160">
        <v>0.022</v>
      </c>
      <c r="P127" s="161"/>
      <c r="Q127" s="161">
        <v>0.006</v>
      </c>
      <c r="R127" s="162">
        <v>0.02</v>
      </c>
      <c r="S127" s="81">
        <f>C127*0.1</f>
        <v>0.0013</v>
      </c>
      <c r="T127" s="82">
        <f>G127*0.1</f>
        <v>0.0016</v>
      </c>
      <c r="U127" s="82">
        <f>K127*0.1</f>
        <v>0.0022</v>
      </c>
      <c r="V127" s="83">
        <f>O127*0.1</f>
        <v>0.0022</v>
      </c>
      <c r="W127" s="84" t="s">
        <v>25</v>
      </c>
    </row>
    <row r="128" spans="1:23" ht="10.5">
      <c r="A128" s="186"/>
      <c r="B128" s="93" t="s">
        <v>20</v>
      </c>
      <c r="C128" s="4">
        <v>0.003</v>
      </c>
      <c r="D128" s="8" t="s">
        <v>64</v>
      </c>
      <c r="E128" s="5">
        <v>0.006</v>
      </c>
      <c r="F128" s="6">
        <v>0.02</v>
      </c>
      <c r="G128" s="74">
        <v>0.003</v>
      </c>
      <c r="H128" s="8" t="s">
        <v>79</v>
      </c>
      <c r="I128" s="5">
        <v>0.006</v>
      </c>
      <c r="J128" s="6">
        <v>0.02</v>
      </c>
      <c r="K128" s="160">
        <v>0.003</v>
      </c>
      <c r="L128" s="163" t="s">
        <v>74</v>
      </c>
      <c r="M128" s="161">
        <v>0.006</v>
      </c>
      <c r="N128" s="162">
        <v>0.02</v>
      </c>
      <c r="O128" s="160">
        <v>0.003</v>
      </c>
      <c r="P128" s="163" t="s">
        <v>64</v>
      </c>
      <c r="Q128" s="161">
        <v>0.006</v>
      </c>
      <c r="R128" s="162">
        <v>0.02</v>
      </c>
      <c r="S128" s="81">
        <f>C128*0.1</f>
        <v>0.00030000000000000003</v>
      </c>
      <c r="T128" s="82">
        <f>G128*0.1</f>
        <v>0.00030000000000000003</v>
      </c>
      <c r="U128" s="82">
        <f>K128*0.1</f>
        <v>0.00030000000000000003</v>
      </c>
      <c r="V128" s="83">
        <f>O128*0.1</f>
        <v>0.00030000000000000003</v>
      </c>
      <c r="W128" s="85" t="s">
        <v>68</v>
      </c>
    </row>
    <row r="129" spans="1:23" ht="10.5">
      <c r="A129" s="186"/>
      <c r="B129" s="93" t="s">
        <v>21</v>
      </c>
      <c r="C129" s="4">
        <v>0.009</v>
      </c>
      <c r="D129" s="8" t="s">
        <v>65</v>
      </c>
      <c r="E129" s="5">
        <v>0.006</v>
      </c>
      <c r="F129" s="6">
        <v>0.02</v>
      </c>
      <c r="G129" s="74">
        <v>0.012</v>
      </c>
      <c r="H129" s="8" t="s">
        <v>78</v>
      </c>
      <c r="I129" s="5">
        <v>0.006</v>
      </c>
      <c r="J129" s="6">
        <v>0.02</v>
      </c>
      <c r="K129" s="160">
        <v>0.021</v>
      </c>
      <c r="L129" s="161"/>
      <c r="M129" s="161">
        <v>0.006</v>
      </c>
      <c r="N129" s="162">
        <v>0.02</v>
      </c>
      <c r="O129" s="160">
        <v>0.024</v>
      </c>
      <c r="P129" s="161"/>
      <c r="Q129" s="161">
        <v>0.006</v>
      </c>
      <c r="R129" s="162">
        <v>0.02</v>
      </c>
      <c r="S129" s="81">
        <f>C129*0.1</f>
        <v>0.0009</v>
      </c>
      <c r="T129" s="82">
        <f>G129*0.1</f>
        <v>0.0012000000000000001</v>
      </c>
      <c r="U129" s="82">
        <f>K129*0.1</f>
        <v>0.0021000000000000003</v>
      </c>
      <c r="V129" s="83">
        <f>O129*0.1</f>
        <v>0.0024000000000000002</v>
      </c>
      <c r="W129" s="85" t="s">
        <v>68</v>
      </c>
    </row>
    <row r="130" spans="1:23" ht="10.5">
      <c r="A130" s="186"/>
      <c r="B130" s="93" t="s">
        <v>22</v>
      </c>
      <c r="C130" s="4">
        <v>0.042</v>
      </c>
      <c r="D130" s="5"/>
      <c r="E130" s="5">
        <v>0.006</v>
      </c>
      <c r="F130" s="6">
        <v>0.02</v>
      </c>
      <c r="G130" s="74">
        <v>0.039</v>
      </c>
      <c r="H130" s="5"/>
      <c r="I130" s="5">
        <v>0.006</v>
      </c>
      <c r="J130" s="6">
        <v>0.02</v>
      </c>
      <c r="K130" s="160">
        <v>0.079</v>
      </c>
      <c r="L130" s="161"/>
      <c r="M130" s="161">
        <v>0.006</v>
      </c>
      <c r="N130" s="162">
        <v>0.02</v>
      </c>
      <c r="O130" s="160">
        <v>0.079</v>
      </c>
      <c r="P130" s="161"/>
      <c r="Q130" s="161">
        <v>0.006</v>
      </c>
      <c r="R130" s="162">
        <v>0.02</v>
      </c>
      <c r="S130" s="81">
        <f>C130*0.01</f>
        <v>0.00042</v>
      </c>
      <c r="T130" s="82">
        <f>G130*0.01</f>
        <v>0.00039</v>
      </c>
      <c r="U130" s="82">
        <f>K130*0.01</f>
        <v>0.00079</v>
      </c>
      <c r="V130" s="83">
        <f>O130*0.01</f>
        <v>0.00079</v>
      </c>
      <c r="W130" s="85" t="s">
        <v>68</v>
      </c>
    </row>
    <row r="131" spans="1:23" ht="10.5">
      <c r="A131" s="186"/>
      <c r="B131" s="93" t="s">
        <v>23</v>
      </c>
      <c r="C131" s="4">
        <v>0.007</v>
      </c>
      <c r="D131" s="8" t="s">
        <v>65</v>
      </c>
      <c r="E131" s="5">
        <v>0.006</v>
      </c>
      <c r="F131" s="6">
        <v>0.02</v>
      </c>
      <c r="G131" s="74">
        <v>0.003</v>
      </c>
      <c r="H131" s="8" t="s">
        <v>79</v>
      </c>
      <c r="I131" s="5">
        <v>0.006</v>
      </c>
      <c r="J131" s="6">
        <v>0.02</v>
      </c>
      <c r="K131" s="160">
        <v>0.014</v>
      </c>
      <c r="L131" s="163" t="s">
        <v>75</v>
      </c>
      <c r="M131" s="161">
        <v>0.006</v>
      </c>
      <c r="N131" s="162">
        <v>0.02</v>
      </c>
      <c r="O131" s="160">
        <v>0.01</v>
      </c>
      <c r="P131" s="163" t="s">
        <v>65</v>
      </c>
      <c r="Q131" s="161">
        <v>0.006</v>
      </c>
      <c r="R131" s="162">
        <v>0.02</v>
      </c>
      <c r="S131" s="81">
        <f>C131*0.01</f>
        <v>7.000000000000001E-05</v>
      </c>
      <c r="T131" s="82">
        <f>G131*0.01</f>
        <v>3E-05</v>
      </c>
      <c r="U131" s="82">
        <f>K131*0.01</f>
        <v>0.00014000000000000001</v>
      </c>
      <c r="V131" s="83">
        <f>O131*0.01</f>
        <v>0.0001</v>
      </c>
      <c r="W131" s="85" t="s">
        <v>68</v>
      </c>
    </row>
    <row r="132" spans="1:23" ht="11.25" thickBot="1">
      <c r="A132" s="187"/>
      <c r="B132" s="95" t="s">
        <v>24</v>
      </c>
      <c r="C132" s="10">
        <v>0.05</v>
      </c>
      <c r="D132" s="13"/>
      <c r="E132" s="11">
        <v>0.02</v>
      </c>
      <c r="F132" s="12">
        <v>0.05</v>
      </c>
      <c r="G132" s="87">
        <v>0.02</v>
      </c>
      <c r="H132" s="13" t="s">
        <v>78</v>
      </c>
      <c r="I132" s="11">
        <v>0.02</v>
      </c>
      <c r="J132" s="12">
        <v>0.05</v>
      </c>
      <c r="K132" s="165">
        <v>0.05</v>
      </c>
      <c r="L132" s="166"/>
      <c r="M132" s="166">
        <v>0.02</v>
      </c>
      <c r="N132" s="167">
        <v>0.05</v>
      </c>
      <c r="O132" s="165">
        <v>0.05</v>
      </c>
      <c r="P132" s="166"/>
      <c r="Q132" s="166">
        <v>0.02</v>
      </c>
      <c r="R132" s="167">
        <v>0.05</v>
      </c>
      <c r="S132" s="88">
        <f>C132*0.0001</f>
        <v>5E-06</v>
      </c>
      <c r="T132" s="89">
        <f>G132*0.0001</f>
        <v>2.0000000000000003E-06</v>
      </c>
      <c r="U132" s="89">
        <f>K132*0.0001</f>
        <v>5E-06</v>
      </c>
      <c r="V132" s="90">
        <f>O132*0.0001</f>
        <v>5E-06</v>
      </c>
      <c r="W132" s="96" t="s">
        <v>68</v>
      </c>
    </row>
    <row r="133" spans="1:23" ht="10.5">
      <c r="A133" s="185" t="s">
        <v>50</v>
      </c>
      <c r="B133" s="97" t="s">
        <v>29</v>
      </c>
      <c r="C133" s="4">
        <v>0.018</v>
      </c>
      <c r="D133" s="8" t="s">
        <v>65</v>
      </c>
      <c r="E133" s="5">
        <v>0.006</v>
      </c>
      <c r="F133" s="6">
        <v>0.02</v>
      </c>
      <c r="G133" s="74">
        <v>0.047</v>
      </c>
      <c r="H133" s="5"/>
      <c r="I133" s="5">
        <v>0.006</v>
      </c>
      <c r="J133" s="6">
        <v>0.02</v>
      </c>
      <c r="K133" s="160">
        <v>0.013</v>
      </c>
      <c r="L133" s="163" t="s">
        <v>75</v>
      </c>
      <c r="M133" s="161">
        <v>0.006</v>
      </c>
      <c r="N133" s="162">
        <v>0.02</v>
      </c>
      <c r="O133" s="160">
        <v>0.011</v>
      </c>
      <c r="P133" s="163" t="s">
        <v>65</v>
      </c>
      <c r="Q133" s="161">
        <v>0.006</v>
      </c>
      <c r="R133" s="162">
        <v>0.02</v>
      </c>
      <c r="S133" s="98">
        <f>C133*0.0001</f>
        <v>1.8E-06</v>
      </c>
      <c r="T133" s="99">
        <f>G133*0.0001</f>
        <v>4.7E-06</v>
      </c>
      <c r="U133" s="99">
        <f>K133*0.0001</f>
        <v>1.3E-06</v>
      </c>
      <c r="V133" s="100">
        <f>O133*0.0001</f>
        <v>1.1E-06</v>
      </c>
      <c r="W133" s="72" t="s">
        <v>25</v>
      </c>
    </row>
    <row r="134" spans="1:23" ht="10.5">
      <c r="A134" s="186"/>
      <c r="B134" s="101" t="s">
        <v>28</v>
      </c>
      <c r="C134" s="14">
        <v>0.26</v>
      </c>
      <c r="D134" s="15"/>
      <c r="E134" s="15">
        <v>0.006</v>
      </c>
      <c r="F134" s="16">
        <v>0.02</v>
      </c>
      <c r="G134" s="102">
        <v>0.74</v>
      </c>
      <c r="H134" s="15"/>
      <c r="I134" s="15">
        <v>0.006</v>
      </c>
      <c r="J134" s="16">
        <v>0.02</v>
      </c>
      <c r="K134" s="168">
        <v>0.11</v>
      </c>
      <c r="L134" s="169"/>
      <c r="M134" s="169">
        <v>0.006</v>
      </c>
      <c r="N134" s="170">
        <v>0.02</v>
      </c>
      <c r="O134" s="168">
        <v>0.085</v>
      </c>
      <c r="P134" s="169"/>
      <c r="Q134" s="169">
        <v>0.006</v>
      </c>
      <c r="R134" s="170">
        <v>0.02</v>
      </c>
      <c r="S134" s="98">
        <f>C134*0.0001</f>
        <v>2.6000000000000002E-05</v>
      </c>
      <c r="T134" s="99">
        <f>G134*0.0001</f>
        <v>7.4E-05</v>
      </c>
      <c r="U134" s="99">
        <f>K134*0.0001</f>
        <v>1.1000000000000001E-05</v>
      </c>
      <c r="V134" s="100">
        <f>O134*0.0001</f>
        <v>8.500000000000002E-06</v>
      </c>
      <c r="W134" s="78" t="s">
        <v>25</v>
      </c>
    </row>
    <row r="135" spans="1:23" ht="10.5">
      <c r="A135" s="186"/>
      <c r="B135" s="97" t="s">
        <v>30</v>
      </c>
      <c r="C135" s="4">
        <v>0.02</v>
      </c>
      <c r="D135" s="5"/>
      <c r="E135" s="5">
        <v>0.006</v>
      </c>
      <c r="F135" s="6">
        <v>0.02</v>
      </c>
      <c r="G135" s="74">
        <v>0.039</v>
      </c>
      <c r="H135" s="5"/>
      <c r="I135" s="5">
        <v>0.006</v>
      </c>
      <c r="J135" s="6">
        <v>0.02</v>
      </c>
      <c r="K135" s="160">
        <v>0.015</v>
      </c>
      <c r="L135" s="163" t="s">
        <v>75</v>
      </c>
      <c r="M135" s="161">
        <v>0.006</v>
      </c>
      <c r="N135" s="162">
        <v>0.02</v>
      </c>
      <c r="O135" s="160">
        <v>0.017</v>
      </c>
      <c r="P135" s="163" t="s">
        <v>65</v>
      </c>
      <c r="Q135" s="161">
        <v>0.006</v>
      </c>
      <c r="R135" s="162">
        <v>0.02</v>
      </c>
      <c r="S135" s="81">
        <f>C135*0.1</f>
        <v>0.002</v>
      </c>
      <c r="T135" s="82">
        <f>G135*0.1</f>
        <v>0.0039000000000000003</v>
      </c>
      <c r="U135" s="99">
        <f>K135*0.1</f>
        <v>0.0015</v>
      </c>
      <c r="V135" s="100">
        <f>O135*0.1</f>
        <v>0.0017000000000000001</v>
      </c>
      <c r="W135" s="78" t="s">
        <v>25</v>
      </c>
    </row>
    <row r="136" spans="1:23" ht="10.5">
      <c r="A136" s="186"/>
      <c r="B136" s="97" t="s">
        <v>31</v>
      </c>
      <c r="C136" s="4">
        <v>0.003</v>
      </c>
      <c r="D136" s="8" t="s">
        <v>64</v>
      </c>
      <c r="E136" s="5">
        <v>0.006</v>
      </c>
      <c r="F136" s="6">
        <v>0.02</v>
      </c>
      <c r="G136" s="74">
        <v>0.006</v>
      </c>
      <c r="H136" s="8" t="s">
        <v>78</v>
      </c>
      <c r="I136" s="5">
        <v>0.006</v>
      </c>
      <c r="J136" s="6">
        <v>0.02</v>
      </c>
      <c r="K136" s="160">
        <v>0.003</v>
      </c>
      <c r="L136" s="163" t="s">
        <v>74</v>
      </c>
      <c r="M136" s="161">
        <v>0.006</v>
      </c>
      <c r="N136" s="162">
        <v>0.02</v>
      </c>
      <c r="O136" s="160">
        <v>0.003</v>
      </c>
      <c r="P136" s="163" t="s">
        <v>64</v>
      </c>
      <c r="Q136" s="161">
        <v>0.006</v>
      </c>
      <c r="R136" s="162">
        <v>0.02</v>
      </c>
      <c r="S136" s="98">
        <f>C136*0.01</f>
        <v>3E-05</v>
      </c>
      <c r="T136" s="99">
        <f>G136*0.01</f>
        <v>6E-05</v>
      </c>
      <c r="U136" s="99">
        <f>K136*0.01</f>
        <v>3E-05</v>
      </c>
      <c r="V136" s="100">
        <f>O136*0.01</f>
        <v>3E-05</v>
      </c>
      <c r="W136" s="78" t="s">
        <v>25</v>
      </c>
    </row>
    <row r="137" spans="1:23" ht="10.5">
      <c r="A137" s="186"/>
      <c r="B137" s="101" t="s">
        <v>35</v>
      </c>
      <c r="C137" s="14">
        <v>0.044</v>
      </c>
      <c r="D137" s="15"/>
      <c r="E137" s="15">
        <v>0.006</v>
      </c>
      <c r="F137" s="16">
        <v>0.02</v>
      </c>
      <c r="G137" s="102">
        <v>0.22</v>
      </c>
      <c r="H137" s="15"/>
      <c r="I137" s="15">
        <v>0.006</v>
      </c>
      <c r="J137" s="16">
        <v>0.02</v>
      </c>
      <c r="K137" s="168">
        <v>0.021</v>
      </c>
      <c r="L137" s="169"/>
      <c r="M137" s="169">
        <v>0.006</v>
      </c>
      <c r="N137" s="170">
        <v>0.02</v>
      </c>
      <c r="O137" s="168">
        <v>0.008</v>
      </c>
      <c r="P137" s="213" t="s">
        <v>65</v>
      </c>
      <c r="Q137" s="169">
        <v>0.006</v>
      </c>
      <c r="R137" s="170">
        <v>0.02</v>
      </c>
      <c r="S137" s="98">
        <f>C137*0.0001</f>
        <v>4.4E-06</v>
      </c>
      <c r="T137" s="99">
        <f>G137*0.0001</f>
        <v>2.2000000000000003E-05</v>
      </c>
      <c r="U137" s="99">
        <f>K137*0.0001</f>
        <v>2.1000000000000002E-06</v>
      </c>
      <c r="V137" s="100">
        <f>O137*0.0001</f>
        <v>8.000000000000001E-07</v>
      </c>
      <c r="W137" s="78" t="s">
        <v>25</v>
      </c>
    </row>
    <row r="138" spans="1:23" ht="10.5">
      <c r="A138" s="186"/>
      <c r="B138" s="97" t="s">
        <v>34</v>
      </c>
      <c r="C138" s="4">
        <v>1.9</v>
      </c>
      <c r="D138" s="5"/>
      <c r="E138" s="5">
        <v>0.006</v>
      </c>
      <c r="F138" s="6">
        <v>0.02</v>
      </c>
      <c r="G138" s="74">
        <v>12</v>
      </c>
      <c r="H138" s="5"/>
      <c r="I138" s="5">
        <v>0.006</v>
      </c>
      <c r="J138" s="6">
        <v>0.02</v>
      </c>
      <c r="K138" s="160">
        <v>0.7</v>
      </c>
      <c r="L138" s="161"/>
      <c r="M138" s="161">
        <v>0.006</v>
      </c>
      <c r="N138" s="162">
        <v>0.02</v>
      </c>
      <c r="O138" s="160">
        <v>0.28</v>
      </c>
      <c r="P138" s="161"/>
      <c r="Q138" s="161">
        <v>0.006</v>
      </c>
      <c r="R138" s="162">
        <v>0.02</v>
      </c>
      <c r="S138" s="98">
        <f>C138*0.0001</f>
        <v>0.00019</v>
      </c>
      <c r="T138" s="99">
        <f>G138*0.0001</f>
        <v>0.0012000000000000001</v>
      </c>
      <c r="U138" s="99">
        <f>K138*0.0001</f>
        <v>7E-05</v>
      </c>
      <c r="V138" s="100">
        <f>O138*0.0001</f>
        <v>2.8000000000000003E-05</v>
      </c>
      <c r="W138" s="84" t="s">
        <v>25</v>
      </c>
    </row>
    <row r="139" spans="1:23" ht="10.5">
      <c r="A139" s="186"/>
      <c r="B139" s="101" t="s">
        <v>32</v>
      </c>
      <c r="C139" s="14">
        <v>0.68</v>
      </c>
      <c r="D139" s="15"/>
      <c r="E139" s="15">
        <v>0.006</v>
      </c>
      <c r="F139" s="16">
        <v>0.02</v>
      </c>
      <c r="G139" s="102">
        <v>4</v>
      </c>
      <c r="H139" s="15"/>
      <c r="I139" s="15">
        <v>0.006</v>
      </c>
      <c r="J139" s="16">
        <v>0.02</v>
      </c>
      <c r="K139" s="168">
        <v>0.25</v>
      </c>
      <c r="L139" s="169"/>
      <c r="M139" s="169">
        <v>0.006</v>
      </c>
      <c r="N139" s="170">
        <v>0.02</v>
      </c>
      <c r="O139" s="168">
        <v>0.11</v>
      </c>
      <c r="P139" s="169"/>
      <c r="Q139" s="169">
        <v>0.006</v>
      </c>
      <c r="R139" s="170">
        <v>0.02</v>
      </c>
      <c r="S139" s="98">
        <f>C139*0.0001</f>
        <v>6.800000000000001E-05</v>
      </c>
      <c r="T139" s="99">
        <f>G139*0.0001</f>
        <v>0.0004</v>
      </c>
      <c r="U139" s="99">
        <f>K139*0.0001</f>
        <v>2.5E-05</v>
      </c>
      <c r="V139" s="100">
        <f>O139*0.0001</f>
        <v>1.1000000000000001E-05</v>
      </c>
      <c r="W139" s="103" t="s">
        <v>68</v>
      </c>
    </row>
    <row r="140" spans="1:23" ht="10.5">
      <c r="A140" s="186"/>
      <c r="B140" s="97" t="s">
        <v>33</v>
      </c>
      <c r="C140" s="4">
        <v>0.066</v>
      </c>
      <c r="D140" s="5"/>
      <c r="E140" s="5">
        <v>0.006</v>
      </c>
      <c r="F140" s="6">
        <v>0.02</v>
      </c>
      <c r="G140" s="74">
        <v>0.51</v>
      </c>
      <c r="H140" s="5"/>
      <c r="I140" s="5">
        <v>0.006</v>
      </c>
      <c r="J140" s="6">
        <v>0.02</v>
      </c>
      <c r="K140" s="160">
        <v>0.028</v>
      </c>
      <c r="L140" s="161"/>
      <c r="M140" s="161">
        <v>0.006</v>
      </c>
      <c r="N140" s="162">
        <v>0.02</v>
      </c>
      <c r="O140" s="160">
        <v>0.014</v>
      </c>
      <c r="P140" s="163" t="s">
        <v>65</v>
      </c>
      <c r="Q140" s="161">
        <v>0.006</v>
      </c>
      <c r="R140" s="162">
        <v>0.02</v>
      </c>
      <c r="S140" s="98">
        <f>C140*0.0005</f>
        <v>3.3E-05</v>
      </c>
      <c r="T140" s="99">
        <f>G140*0.0005</f>
        <v>0.000255</v>
      </c>
      <c r="U140" s="99">
        <f>K140*0.0005</f>
        <v>1.4E-05</v>
      </c>
      <c r="V140" s="100">
        <f>O140*0.0005</f>
        <v>7E-06</v>
      </c>
      <c r="W140" s="103" t="s">
        <v>68</v>
      </c>
    </row>
    <row r="141" spans="1:23" ht="10.5">
      <c r="A141" s="186"/>
      <c r="B141" s="97" t="s">
        <v>38</v>
      </c>
      <c r="C141" s="4">
        <v>0.043</v>
      </c>
      <c r="D141" s="5"/>
      <c r="E141" s="5">
        <v>0.006</v>
      </c>
      <c r="F141" s="6">
        <v>0.02</v>
      </c>
      <c r="G141" s="74">
        <v>0.22</v>
      </c>
      <c r="H141" s="5"/>
      <c r="I141" s="5">
        <v>0.006</v>
      </c>
      <c r="J141" s="6">
        <v>0.02</v>
      </c>
      <c r="K141" s="160">
        <v>0.019</v>
      </c>
      <c r="L141" s="163" t="s">
        <v>75</v>
      </c>
      <c r="M141" s="161">
        <v>0.006</v>
      </c>
      <c r="N141" s="162">
        <v>0.02</v>
      </c>
      <c r="O141" s="160">
        <v>0.009</v>
      </c>
      <c r="P141" s="163" t="s">
        <v>65</v>
      </c>
      <c r="Q141" s="161">
        <v>0.006</v>
      </c>
      <c r="R141" s="162">
        <v>0.02</v>
      </c>
      <c r="S141" s="98">
        <f>C141*0.00001</f>
        <v>4.3E-07</v>
      </c>
      <c r="T141" s="99">
        <f>G141*0.00001</f>
        <v>2.2E-06</v>
      </c>
      <c r="U141" s="99">
        <f>K141*0.00001</f>
        <v>1.9E-07</v>
      </c>
      <c r="V141" s="100">
        <f>O141*0.00001</f>
        <v>9E-08</v>
      </c>
      <c r="W141" s="103" t="s">
        <v>68</v>
      </c>
    </row>
    <row r="142" spans="1:23" ht="10.5">
      <c r="A142" s="186"/>
      <c r="B142" s="97" t="s">
        <v>36</v>
      </c>
      <c r="C142" s="4">
        <v>0.086</v>
      </c>
      <c r="D142" s="5"/>
      <c r="E142" s="5">
        <v>0.006</v>
      </c>
      <c r="F142" s="6">
        <v>0.02</v>
      </c>
      <c r="G142" s="74">
        <v>0.45</v>
      </c>
      <c r="H142" s="5"/>
      <c r="I142" s="5">
        <v>0.006</v>
      </c>
      <c r="J142" s="6">
        <v>0.02</v>
      </c>
      <c r="K142" s="160">
        <v>0.04</v>
      </c>
      <c r="L142" s="161"/>
      <c r="M142" s="161">
        <v>0.006</v>
      </c>
      <c r="N142" s="162">
        <v>0.02</v>
      </c>
      <c r="O142" s="160">
        <v>0.025</v>
      </c>
      <c r="P142" s="161"/>
      <c r="Q142" s="161">
        <v>0.006</v>
      </c>
      <c r="R142" s="162">
        <v>0.02</v>
      </c>
      <c r="S142" s="81">
        <f>C142*0.0005</f>
        <v>4.2999999999999995E-05</v>
      </c>
      <c r="T142" s="82">
        <f>G142*0.0005</f>
        <v>0.00022500000000000002</v>
      </c>
      <c r="U142" s="82">
        <f>K142*0.0005</f>
        <v>2E-05</v>
      </c>
      <c r="V142" s="83">
        <f>O142*0.0005</f>
        <v>1.25E-05</v>
      </c>
      <c r="W142" s="103" t="s">
        <v>68</v>
      </c>
    </row>
    <row r="143" spans="1:23" ht="10.5">
      <c r="A143" s="186"/>
      <c r="B143" s="97" t="s">
        <v>37</v>
      </c>
      <c r="C143" s="4">
        <v>0.021</v>
      </c>
      <c r="D143" s="5"/>
      <c r="E143" s="5">
        <v>0.006</v>
      </c>
      <c r="F143" s="6">
        <v>0.02</v>
      </c>
      <c r="G143" s="74">
        <v>0.1</v>
      </c>
      <c r="H143" s="5"/>
      <c r="I143" s="5">
        <v>0.006</v>
      </c>
      <c r="J143" s="6">
        <v>0.02</v>
      </c>
      <c r="K143" s="160">
        <v>0.013</v>
      </c>
      <c r="L143" s="163" t="s">
        <v>75</v>
      </c>
      <c r="M143" s="161">
        <v>0.006</v>
      </c>
      <c r="N143" s="162">
        <v>0.02</v>
      </c>
      <c r="O143" s="160">
        <v>0.007</v>
      </c>
      <c r="P143" s="163" t="s">
        <v>65</v>
      </c>
      <c r="Q143" s="161">
        <v>0.006</v>
      </c>
      <c r="R143" s="162">
        <v>0.02</v>
      </c>
      <c r="S143" s="98">
        <f>C143*0.0005</f>
        <v>1.0500000000000001E-05</v>
      </c>
      <c r="T143" s="99">
        <f>G143*0.0005</f>
        <v>5E-05</v>
      </c>
      <c r="U143" s="99">
        <f>K143*0.0005</f>
        <v>6.5E-06</v>
      </c>
      <c r="V143" s="100">
        <f>O143*0.0005</f>
        <v>3.5E-06</v>
      </c>
      <c r="W143" s="103" t="s">
        <v>68</v>
      </c>
    </row>
    <row r="144" spans="1:23" ht="11.25" thickBot="1">
      <c r="A144" s="187"/>
      <c r="B144" s="97" t="s">
        <v>39</v>
      </c>
      <c r="C144" s="4">
        <v>0.003</v>
      </c>
      <c r="D144" s="8" t="s">
        <v>64</v>
      </c>
      <c r="E144" s="5">
        <v>0.006</v>
      </c>
      <c r="F144" s="12">
        <v>0.02</v>
      </c>
      <c r="G144" s="80">
        <v>0.011</v>
      </c>
      <c r="H144" s="8" t="s">
        <v>78</v>
      </c>
      <c r="I144" s="5">
        <v>0.006</v>
      </c>
      <c r="J144" s="12">
        <v>0.02</v>
      </c>
      <c r="K144" s="160">
        <v>0.007</v>
      </c>
      <c r="L144" s="163" t="s">
        <v>75</v>
      </c>
      <c r="M144" s="161">
        <v>0.006</v>
      </c>
      <c r="N144" s="167">
        <v>0.02</v>
      </c>
      <c r="O144" s="160">
        <v>0.009</v>
      </c>
      <c r="P144" s="163" t="s">
        <v>65</v>
      </c>
      <c r="Q144" s="161">
        <v>0.006</v>
      </c>
      <c r="R144" s="167">
        <v>0.02</v>
      </c>
      <c r="S144" s="104">
        <f>C144*0.0001</f>
        <v>3.0000000000000004E-07</v>
      </c>
      <c r="T144" s="105">
        <f>G144*0.0001</f>
        <v>1.1E-06</v>
      </c>
      <c r="U144" s="105">
        <f>K144*0.0001</f>
        <v>7.000000000000001E-07</v>
      </c>
      <c r="V144" s="106">
        <f>O144*0.0001</f>
        <v>9E-07</v>
      </c>
      <c r="W144" s="96" t="s">
        <v>68</v>
      </c>
    </row>
    <row r="145" spans="1:23" ht="10.5">
      <c r="A145" s="188" t="s">
        <v>51</v>
      </c>
      <c r="B145" s="107" t="s">
        <v>52</v>
      </c>
      <c r="C145" s="17">
        <v>0.37</v>
      </c>
      <c r="D145" s="18" t="s">
        <v>25</v>
      </c>
      <c r="E145" s="18" t="s">
        <v>25</v>
      </c>
      <c r="F145" s="19" t="s">
        <v>25</v>
      </c>
      <c r="G145" s="71">
        <v>0.49</v>
      </c>
      <c r="H145" s="18" t="s">
        <v>25</v>
      </c>
      <c r="I145" s="18" t="s">
        <v>25</v>
      </c>
      <c r="J145" s="72" t="s">
        <v>25</v>
      </c>
      <c r="K145" s="171">
        <v>0.26</v>
      </c>
      <c r="L145" s="147" t="s">
        <v>25</v>
      </c>
      <c r="M145" s="147" t="s">
        <v>25</v>
      </c>
      <c r="N145" s="148" t="s">
        <v>25</v>
      </c>
      <c r="O145" s="157">
        <v>0.17</v>
      </c>
      <c r="P145" s="147" t="s">
        <v>25</v>
      </c>
      <c r="Q145" s="147" t="s">
        <v>25</v>
      </c>
      <c r="R145" s="203" t="s">
        <v>25</v>
      </c>
      <c r="S145" s="108" t="s">
        <v>25</v>
      </c>
      <c r="T145" s="109" t="s">
        <v>25</v>
      </c>
      <c r="U145" s="109" t="s">
        <v>25</v>
      </c>
      <c r="V145" s="110" t="s">
        <v>25</v>
      </c>
      <c r="W145" s="72" t="s">
        <v>25</v>
      </c>
    </row>
    <row r="146" spans="1:23" ht="10.5">
      <c r="A146" s="189"/>
      <c r="B146" s="111" t="s">
        <v>53</v>
      </c>
      <c r="C146" s="4">
        <v>0.062</v>
      </c>
      <c r="D146" s="20" t="s">
        <v>25</v>
      </c>
      <c r="E146" s="20" t="s">
        <v>25</v>
      </c>
      <c r="F146" s="21" t="s">
        <v>25</v>
      </c>
      <c r="G146" s="74">
        <v>0.075</v>
      </c>
      <c r="H146" s="20" t="s">
        <v>25</v>
      </c>
      <c r="I146" s="20" t="s">
        <v>25</v>
      </c>
      <c r="J146" s="78" t="s">
        <v>25</v>
      </c>
      <c r="K146" s="172">
        <v>0.093</v>
      </c>
      <c r="L146" s="149" t="s">
        <v>25</v>
      </c>
      <c r="M146" s="149" t="s">
        <v>25</v>
      </c>
      <c r="N146" s="150" t="s">
        <v>25</v>
      </c>
      <c r="O146" s="160">
        <v>0.11</v>
      </c>
      <c r="P146" s="149" t="s">
        <v>25</v>
      </c>
      <c r="Q146" s="149" t="s">
        <v>25</v>
      </c>
      <c r="R146" s="204" t="s">
        <v>25</v>
      </c>
      <c r="S146" s="108" t="s">
        <v>25</v>
      </c>
      <c r="T146" s="109" t="s">
        <v>25</v>
      </c>
      <c r="U146" s="109" t="s">
        <v>25</v>
      </c>
      <c r="V146" s="110" t="s">
        <v>25</v>
      </c>
      <c r="W146" s="78" t="s">
        <v>25</v>
      </c>
    </row>
    <row r="147" spans="1:23" ht="10.5">
      <c r="A147" s="189"/>
      <c r="B147" s="97" t="s">
        <v>54</v>
      </c>
      <c r="C147" s="4">
        <v>0.066</v>
      </c>
      <c r="D147" s="20" t="s">
        <v>25</v>
      </c>
      <c r="E147" s="20" t="s">
        <v>25</v>
      </c>
      <c r="F147" s="21" t="s">
        <v>25</v>
      </c>
      <c r="G147" s="74">
        <v>0.086</v>
      </c>
      <c r="H147" s="20" t="s">
        <v>25</v>
      </c>
      <c r="I147" s="20" t="s">
        <v>25</v>
      </c>
      <c r="J147" s="78" t="s">
        <v>25</v>
      </c>
      <c r="K147" s="172">
        <v>0.14</v>
      </c>
      <c r="L147" s="149" t="s">
        <v>25</v>
      </c>
      <c r="M147" s="149" t="s">
        <v>25</v>
      </c>
      <c r="N147" s="150" t="s">
        <v>25</v>
      </c>
      <c r="O147" s="160">
        <v>0.16</v>
      </c>
      <c r="P147" s="149" t="s">
        <v>25</v>
      </c>
      <c r="Q147" s="149" t="s">
        <v>25</v>
      </c>
      <c r="R147" s="204" t="s">
        <v>25</v>
      </c>
      <c r="S147" s="108" t="s">
        <v>25</v>
      </c>
      <c r="T147" s="109" t="s">
        <v>25</v>
      </c>
      <c r="U147" s="109" t="s">
        <v>25</v>
      </c>
      <c r="V147" s="110" t="s">
        <v>25</v>
      </c>
      <c r="W147" s="78" t="s">
        <v>25</v>
      </c>
    </row>
    <row r="148" spans="1:23" ht="10.5">
      <c r="A148" s="189"/>
      <c r="B148" s="111" t="s">
        <v>55</v>
      </c>
      <c r="C148" s="4">
        <v>0.067</v>
      </c>
      <c r="D148" s="20" t="s">
        <v>25</v>
      </c>
      <c r="E148" s="20" t="s">
        <v>25</v>
      </c>
      <c r="F148" s="21" t="s">
        <v>25</v>
      </c>
      <c r="G148" s="74">
        <v>0.073</v>
      </c>
      <c r="H148" s="20" t="s">
        <v>25</v>
      </c>
      <c r="I148" s="20" t="s">
        <v>25</v>
      </c>
      <c r="J148" s="78" t="s">
        <v>25</v>
      </c>
      <c r="K148" s="172">
        <v>0.14</v>
      </c>
      <c r="L148" s="149" t="s">
        <v>25</v>
      </c>
      <c r="M148" s="149" t="s">
        <v>25</v>
      </c>
      <c r="N148" s="150" t="s">
        <v>25</v>
      </c>
      <c r="O148" s="160">
        <v>0.15</v>
      </c>
      <c r="P148" s="149" t="s">
        <v>25</v>
      </c>
      <c r="Q148" s="149" t="s">
        <v>25</v>
      </c>
      <c r="R148" s="204" t="s">
        <v>25</v>
      </c>
      <c r="S148" s="75" t="s">
        <v>25</v>
      </c>
      <c r="T148" s="76" t="s">
        <v>25</v>
      </c>
      <c r="U148" s="76" t="s">
        <v>25</v>
      </c>
      <c r="V148" s="77" t="s">
        <v>25</v>
      </c>
      <c r="W148" s="78" t="s">
        <v>25</v>
      </c>
    </row>
    <row r="149" spans="1:23" s="114" customFormat="1" ht="10.5">
      <c r="A149" s="189"/>
      <c r="B149" s="112" t="s">
        <v>26</v>
      </c>
      <c r="C149" s="22">
        <v>0.18</v>
      </c>
      <c r="D149" s="20" t="s">
        <v>25</v>
      </c>
      <c r="E149" s="20" t="s">
        <v>25</v>
      </c>
      <c r="F149" s="21" t="s">
        <v>25</v>
      </c>
      <c r="G149" s="113">
        <v>0.12</v>
      </c>
      <c r="H149" s="20" t="s">
        <v>25</v>
      </c>
      <c r="I149" s="20" t="s">
        <v>25</v>
      </c>
      <c r="J149" s="78" t="s">
        <v>25</v>
      </c>
      <c r="K149" s="173">
        <v>0.18</v>
      </c>
      <c r="L149" s="149" t="s">
        <v>25</v>
      </c>
      <c r="M149" s="149" t="s">
        <v>25</v>
      </c>
      <c r="N149" s="150" t="s">
        <v>25</v>
      </c>
      <c r="O149" s="208">
        <v>0.41</v>
      </c>
      <c r="P149" s="149" t="s">
        <v>25</v>
      </c>
      <c r="Q149" s="149" t="s">
        <v>25</v>
      </c>
      <c r="R149" s="204" t="s">
        <v>25</v>
      </c>
      <c r="S149" s="108" t="s">
        <v>25</v>
      </c>
      <c r="T149" s="109" t="s">
        <v>25</v>
      </c>
      <c r="U149" s="109" t="s">
        <v>25</v>
      </c>
      <c r="V149" s="110" t="s">
        <v>25</v>
      </c>
      <c r="W149" s="78" t="s">
        <v>25</v>
      </c>
    </row>
    <row r="150" spans="1:23" s="114" customFormat="1" ht="11.25" thickBot="1">
      <c r="A150" s="190"/>
      <c r="B150" s="115" t="s">
        <v>56</v>
      </c>
      <c r="C150" s="23">
        <v>0.75</v>
      </c>
      <c r="D150" s="24" t="s">
        <v>25</v>
      </c>
      <c r="E150" s="24" t="s">
        <v>25</v>
      </c>
      <c r="F150" s="25" t="s">
        <v>25</v>
      </c>
      <c r="G150" s="116">
        <v>0.84</v>
      </c>
      <c r="H150" s="24" t="s">
        <v>25</v>
      </c>
      <c r="I150" s="24" t="s">
        <v>25</v>
      </c>
      <c r="J150" s="117" t="s">
        <v>25</v>
      </c>
      <c r="K150" s="174">
        <v>0.81</v>
      </c>
      <c r="L150" s="151" t="s">
        <v>25</v>
      </c>
      <c r="M150" s="151" t="s">
        <v>25</v>
      </c>
      <c r="N150" s="152" t="s">
        <v>25</v>
      </c>
      <c r="O150" s="209">
        <v>1</v>
      </c>
      <c r="P150" s="151" t="s">
        <v>25</v>
      </c>
      <c r="Q150" s="151" t="s">
        <v>25</v>
      </c>
      <c r="R150" s="205" t="s">
        <v>25</v>
      </c>
      <c r="S150" s="118" t="s">
        <v>25</v>
      </c>
      <c r="T150" s="119" t="s">
        <v>25</v>
      </c>
      <c r="U150" s="119" t="s">
        <v>25</v>
      </c>
      <c r="V150" s="120" t="s">
        <v>25</v>
      </c>
      <c r="W150" s="117" t="s">
        <v>25</v>
      </c>
    </row>
    <row r="151" spans="1:23" ht="10.5">
      <c r="A151" s="180" t="s">
        <v>57</v>
      </c>
      <c r="B151" s="92" t="s">
        <v>58</v>
      </c>
      <c r="C151" s="1">
        <v>0.35</v>
      </c>
      <c r="D151" s="18" t="s">
        <v>25</v>
      </c>
      <c r="E151" s="18" t="s">
        <v>25</v>
      </c>
      <c r="F151" s="19" t="s">
        <v>25</v>
      </c>
      <c r="G151" s="71">
        <v>0.39</v>
      </c>
      <c r="H151" s="18" t="s">
        <v>25</v>
      </c>
      <c r="I151" s="18" t="s">
        <v>25</v>
      </c>
      <c r="J151" s="72" t="s">
        <v>25</v>
      </c>
      <c r="K151" s="171">
        <v>0.38</v>
      </c>
      <c r="L151" s="147" t="s">
        <v>25</v>
      </c>
      <c r="M151" s="147" t="s">
        <v>25</v>
      </c>
      <c r="N151" s="148" t="s">
        <v>25</v>
      </c>
      <c r="O151" s="157">
        <v>0.32</v>
      </c>
      <c r="P151" s="147" t="s">
        <v>25</v>
      </c>
      <c r="Q151" s="147" t="s">
        <v>25</v>
      </c>
      <c r="R151" s="203" t="s">
        <v>25</v>
      </c>
      <c r="S151" s="121" t="s">
        <v>25</v>
      </c>
      <c r="T151" s="56" t="s">
        <v>25</v>
      </c>
      <c r="U151" s="56" t="s">
        <v>25</v>
      </c>
      <c r="V151" s="57" t="s">
        <v>25</v>
      </c>
      <c r="W151" s="72" t="s">
        <v>25</v>
      </c>
    </row>
    <row r="152" spans="1:23" ht="10.5">
      <c r="A152" s="181"/>
      <c r="B152" s="97" t="s">
        <v>59</v>
      </c>
      <c r="C152" s="4">
        <v>0.24</v>
      </c>
      <c r="D152" s="20" t="s">
        <v>25</v>
      </c>
      <c r="E152" s="20" t="s">
        <v>25</v>
      </c>
      <c r="F152" s="21" t="s">
        <v>25</v>
      </c>
      <c r="G152" s="74">
        <v>0.25</v>
      </c>
      <c r="H152" s="20" t="s">
        <v>25</v>
      </c>
      <c r="I152" s="20" t="s">
        <v>25</v>
      </c>
      <c r="J152" s="78" t="s">
        <v>25</v>
      </c>
      <c r="K152" s="172">
        <v>0.26</v>
      </c>
      <c r="L152" s="149" t="s">
        <v>25</v>
      </c>
      <c r="M152" s="149" t="s">
        <v>25</v>
      </c>
      <c r="N152" s="150" t="s">
        <v>25</v>
      </c>
      <c r="O152" s="160">
        <v>0.3</v>
      </c>
      <c r="P152" s="149" t="s">
        <v>25</v>
      </c>
      <c r="Q152" s="149" t="s">
        <v>25</v>
      </c>
      <c r="R152" s="204" t="s">
        <v>25</v>
      </c>
      <c r="S152" s="122" t="s">
        <v>25</v>
      </c>
      <c r="T152" s="109" t="s">
        <v>25</v>
      </c>
      <c r="U152" s="109" t="s">
        <v>25</v>
      </c>
      <c r="V152" s="110" t="s">
        <v>25</v>
      </c>
      <c r="W152" s="78" t="s">
        <v>25</v>
      </c>
    </row>
    <row r="153" spans="1:23" ht="10.5">
      <c r="A153" s="181"/>
      <c r="B153" s="111" t="s">
        <v>60</v>
      </c>
      <c r="C153" s="4">
        <v>0.11</v>
      </c>
      <c r="D153" s="20" t="s">
        <v>25</v>
      </c>
      <c r="E153" s="20" t="s">
        <v>25</v>
      </c>
      <c r="F153" s="21" t="s">
        <v>25</v>
      </c>
      <c r="G153" s="74">
        <v>0.13</v>
      </c>
      <c r="H153" s="20" t="s">
        <v>25</v>
      </c>
      <c r="I153" s="20" t="s">
        <v>25</v>
      </c>
      <c r="J153" s="78" t="s">
        <v>25</v>
      </c>
      <c r="K153" s="172">
        <v>0.19</v>
      </c>
      <c r="L153" s="149" t="s">
        <v>25</v>
      </c>
      <c r="M153" s="149" t="s">
        <v>25</v>
      </c>
      <c r="N153" s="150" t="s">
        <v>25</v>
      </c>
      <c r="O153" s="160">
        <v>0.24</v>
      </c>
      <c r="P153" s="149" t="s">
        <v>25</v>
      </c>
      <c r="Q153" s="149" t="s">
        <v>25</v>
      </c>
      <c r="R153" s="204" t="s">
        <v>25</v>
      </c>
      <c r="S153" s="122" t="s">
        <v>25</v>
      </c>
      <c r="T153" s="109" t="s">
        <v>25</v>
      </c>
      <c r="U153" s="109" t="s">
        <v>25</v>
      </c>
      <c r="V153" s="110" t="s">
        <v>25</v>
      </c>
      <c r="W153" s="78" t="s">
        <v>25</v>
      </c>
    </row>
    <row r="154" spans="1:23" ht="10.5">
      <c r="A154" s="181"/>
      <c r="B154" s="111" t="s">
        <v>61</v>
      </c>
      <c r="C154" s="4">
        <v>0.072</v>
      </c>
      <c r="D154" s="20" t="s">
        <v>25</v>
      </c>
      <c r="E154" s="20" t="s">
        <v>25</v>
      </c>
      <c r="F154" s="21" t="s">
        <v>25</v>
      </c>
      <c r="G154" s="74">
        <v>0.06</v>
      </c>
      <c r="H154" s="20" t="s">
        <v>25</v>
      </c>
      <c r="I154" s="20" t="s">
        <v>25</v>
      </c>
      <c r="J154" s="78" t="s">
        <v>25</v>
      </c>
      <c r="K154" s="172">
        <v>0.13</v>
      </c>
      <c r="L154" s="149" t="s">
        <v>25</v>
      </c>
      <c r="M154" s="149" t="s">
        <v>25</v>
      </c>
      <c r="N154" s="150" t="s">
        <v>25</v>
      </c>
      <c r="O154" s="160">
        <v>0.13</v>
      </c>
      <c r="P154" s="149" t="s">
        <v>25</v>
      </c>
      <c r="Q154" s="149" t="s">
        <v>25</v>
      </c>
      <c r="R154" s="204" t="s">
        <v>25</v>
      </c>
      <c r="S154" s="122" t="s">
        <v>25</v>
      </c>
      <c r="T154" s="109" t="s">
        <v>25</v>
      </c>
      <c r="U154" s="109" t="s">
        <v>25</v>
      </c>
      <c r="V154" s="110" t="s">
        <v>25</v>
      </c>
      <c r="W154" s="78" t="s">
        <v>25</v>
      </c>
    </row>
    <row r="155" spans="1:23" s="114" customFormat="1" ht="10.5">
      <c r="A155" s="181"/>
      <c r="B155" s="123" t="s">
        <v>27</v>
      </c>
      <c r="C155" s="26">
        <v>0.05</v>
      </c>
      <c r="D155" s="27" t="s">
        <v>25</v>
      </c>
      <c r="E155" s="27" t="s">
        <v>25</v>
      </c>
      <c r="F155" s="28" t="s">
        <v>25</v>
      </c>
      <c r="G155" s="124">
        <v>0.02</v>
      </c>
      <c r="H155" s="27" t="s">
        <v>25</v>
      </c>
      <c r="I155" s="27" t="s">
        <v>25</v>
      </c>
      <c r="J155" s="94" t="s">
        <v>25</v>
      </c>
      <c r="K155" s="175">
        <v>0.05</v>
      </c>
      <c r="L155" s="153" t="s">
        <v>25</v>
      </c>
      <c r="M155" s="153" t="s">
        <v>25</v>
      </c>
      <c r="N155" s="154" t="s">
        <v>25</v>
      </c>
      <c r="O155" s="210">
        <v>0.05</v>
      </c>
      <c r="P155" s="153" t="s">
        <v>25</v>
      </c>
      <c r="Q155" s="153" t="s">
        <v>25</v>
      </c>
      <c r="R155" s="206" t="s">
        <v>25</v>
      </c>
      <c r="S155" s="125" t="s">
        <v>25</v>
      </c>
      <c r="T155" s="126" t="s">
        <v>25</v>
      </c>
      <c r="U155" s="126" t="s">
        <v>25</v>
      </c>
      <c r="V155" s="127" t="s">
        <v>25</v>
      </c>
      <c r="W155" s="94" t="s">
        <v>25</v>
      </c>
    </row>
    <row r="156" spans="1:23" s="114" customFormat="1" ht="11.25" thickBot="1">
      <c r="A156" s="182"/>
      <c r="B156" s="128" t="s">
        <v>62</v>
      </c>
      <c r="C156" s="29">
        <v>0.82</v>
      </c>
      <c r="D156" s="30" t="s">
        <v>25</v>
      </c>
      <c r="E156" s="30" t="s">
        <v>25</v>
      </c>
      <c r="F156" s="31" t="s">
        <v>25</v>
      </c>
      <c r="G156" s="129">
        <v>0.85</v>
      </c>
      <c r="H156" s="30" t="s">
        <v>25</v>
      </c>
      <c r="I156" s="30" t="s">
        <v>25</v>
      </c>
      <c r="J156" s="130" t="s">
        <v>25</v>
      </c>
      <c r="K156" s="176">
        <v>1</v>
      </c>
      <c r="L156" s="155" t="s">
        <v>25</v>
      </c>
      <c r="M156" s="155" t="s">
        <v>25</v>
      </c>
      <c r="N156" s="156" t="s">
        <v>25</v>
      </c>
      <c r="O156" s="211">
        <v>1</v>
      </c>
      <c r="P156" s="155" t="s">
        <v>25</v>
      </c>
      <c r="Q156" s="155" t="s">
        <v>25</v>
      </c>
      <c r="R156" s="207" t="s">
        <v>25</v>
      </c>
      <c r="S156" s="131" t="s">
        <v>25</v>
      </c>
      <c r="T156" s="132" t="s">
        <v>25</v>
      </c>
      <c r="U156" s="132" t="s">
        <v>25</v>
      </c>
      <c r="V156" s="133" t="s">
        <v>25</v>
      </c>
      <c r="W156" s="130" t="s">
        <v>25</v>
      </c>
    </row>
    <row r="157" spans="1:104" ht="10.5">
      <c r="A157" s="183" t="s">
        <v>69</v>
      </c>
      <c r="B157" s="184"/>
      <c r="C157" s="121" t="s">
        <v>25</v>
      </c>
      <c r="D157" s="56" t="s">
        <v>25</v>
      </c>
      <c r="E157" s="56" t="s">
        <v>25</v>
      </c>
      <c r="F157" s="134" t="s">
        <v>25</v>
      </c>
      <c r="G157" s="55" t="s">
        <v>25</v>
      </c>
      <c r="H157" s="56" t="s">
        <v>25</v>
      </c>
      <c r="I157" s="56" t="s">
        <v>25</v>
      </c>
      <c r="J157" s="57" t="s">
        <v>25</v>
      </c>
      <c r="K157" s="121" t="s">
        <v>25</v>
      </c>
      <c r="L157" s="56" t="s">
        <v>25</v>
      </c>
      <c r="M157" s="56" t="s">
        <v>25</v>
      </c>
      <c r="N157" s="134" t="s">
        <v>25</v>
      </c>
      <c r="O157" s="55" t="s">
        <v>25</v>
      </c>
      <c r="P157" s="56" t="s">
        <v>25</v>
      </c>
      <c r="Q157" s="56" t="s">
        <v>25</v>
      </c>
      <c r="R157" s="57" t="s">
        <v>25</v>
      </c>
      <c r="S157" s="135">
        <f>SUM(S115:S144)</f>
        <v>0.018480430000000006</v>
      </c>
      <c r="T157" s="136">
        <f>SUM(T115:T144)</f>
        <v>0.025298000000000008</v>
      </c>
      <c r="U157" s="136">
        <f>SUM(U115:U144)</f>
        <v>0.027873790000000006</v>
      </c>
      <c r="V157" s="137">
        <f>SUM(V115:V144)</f>
        <v>0.031659389999999996</v>
      </c>
      <c r="W157" s="138" t="s">
        <v>68</v>
      </c>
      <c r="X157" s="139"/>
      <c r="Y157" s="139"/>
      <c r="Z157" s="139"/>
      <c r="AA157" s="139"/>
      <c r="AB157" s="139"/>
      <c r="AC157" s="139"/>
      <c r="AD157" s="139"/>
      <c r="AE157" s="139"/>
      <c r="AF157" s="139"/>
      <c r="AG157" s="139"/>
      <c r="AH157" s="139"/>
      <c r="AI157" s="139"/>
      <c r="AJ157" s="139"/>
      <c r="AK157" s="139"/>
      <c r="AL157" s="139"/>
      <c r="AM157" s="139"/>
      <c r="AN157" s="139"/>
      <c r="AO157" s="139"/>
      <c r="AP157" s="139"/>
      <c r="AQ157" s="139"/>
      <c r="AR157" s="139"/>
      <c r="AS157" s="139"/>
      <c r="AT157" s="139"/>
      <c r="AU157" s="139"/>
      <c r="AV157" s="139"/>
      <c r="AW157" s="139"/>
      <c r="AX157" s="139"/>
      <c r="AY157" s="139"/>
      <c r="AZ157" s="139"/>
      <c r="BA157" s="139"/>
      <c r="BB157" s="139"/>
      <c r="BC157" s="139"/>
      <c r="BD157" s="139"/>
      <c r="BE157" s="139"/>
      <c r="BF157" s="139"/>
      <c r="BG157" s="139"/>
      <c r="BH157" s="139"/>
      <c r="BI157" s="139"/>
      <c r="BJ157" s="139"/>
      <c r="BK157" s="139"/>
      <c r="BL157" s="139"/>
      <c r="BM157" s="139"/>
      <c r="BN157" s="139"/>
      <c r="BO157" s="139"/>
      <c r="BP157" s="139"/>
      <c r="BQ157" s="139"/>
      <c r="BR157" s="139"/>
      <c r="BS157" s="139"/>
      <c r="BT157" s="139"/>
      <c r="BU157" s="139"/>
      <c r="BV157" s="139"/>
      <c r="BW157" s="139"/>
      <c r="BX157" s="139"/>
      <c r="BY157" s="139"/>
      <c r="BZ157" s="139"/>
      <c r="CA157" s="139"/>
      <c r="CB157" s="139"/>
      <c r="CC157" s="139"/>
      <c r="CD157" s="139"/>
      <c r="CE157" s="139"/>
      <c r="CF157" s="139"/>
      <c r="CG157" s="139"/>
      <c r="CH157" s="139"/>
      <c r="CI157" s="139"/>
      <c r="CJ157" s="139"/>
      <c r="CK157" s="139"/>
      <c r="CL157" s="139"/>
      <c r="CM157" s="139"/>
      <c r="CN157" s="139"/>
      <c r="CO157" s="139"/>
      <c r="CP157" s="139"/>
      <c r="CQ157" s="139"/>
      <c r="CR157" s="139"/>
      <c r="CS157" s="139"/>
      <c r="CT157" s="139"/>
      <c r="CU157" s="139"/>
      <c r="CV157" s="139"/>
      <c r="CW157" s="139"/>
      <c r="CX157" s="139"/>
      <c r="CY157" s="139"/>
      <c r="CZ157" s="139"/>
    </row>
    <row r="158" spans="1:23" ht="11.25" thickBot="1">
      <c r="A158" s="196" t="s">
        <v>44</v>
      </c>
      <c r="B158" s="202"/>
      <c r="C158" s="35" t="s">
        <v>25</v>
      </c>
      <c r="D158" s="36" t="s">
        <v>25</v>
      </c>
      <c r="E158" s="36" t="s">
        <v>25</v>
      </c>
      <c r="F158" s="37" t="s">
        <v>25</v>
      </c>
      <c r="G158" s="140" t="s">
        <v>25</v>
      </c>
      <c r="H158" s="36" t="s">
        <v>25</v>
      </c>
      <c r="I158" s="36" t="s">
        <v>25</v>
      </c>
      <c r="J158" s="141" t="s">
        <v>25</v>
      </c>
      <c r="K158" s="142" t="s">
        <v>25</v>
      </c>
      <c r="L158" s="36" t="s">
        <v>25</v>
      </c>
      <c r="M158" s="36" t="s">
        <v>25</v>
      </c>
      <c r="N158" s="37" t="s">
        <v>25</v>
      </c>
      <c r="O158" s="140" t="s">
        <v>25</v>
      </c>
      <c r="P158" s="36" t="s">
        <v>25</v>
      </c>
      <c r="Q158" s="36" t="s">
        <v>25</v>
      </c>
      <c r="R158" s="141" t="s">
        <v>25</v>
      </c>
      <c r="S158" s="178">
        <f>S157</f>
        <v>0.018480430000000006</v>
      </c>
      <c r="T158" s="177">
        <f>T157</f>
        <v>0.025298000000000008</v>
      </c>
      <c r="U158" s="177">
        <f>U157</f>
        <v>0.027873790000000006</v>
      </c>
      <c r="V158" s="179">
        <f>V157</f>
        <v>0.031659389999999996</v>
      </c>
      <c r="W158" s="212">
        <f>AVERAGE(S158:V158)</f>
        <v>0.025827902500000003</v>
      </c>
    </row>
  </sheetData>
  <mergeCells count="45">
    <mergeCell ref="A106:B106"/>
    <mergeCell ref="A158:B158"/>
    <mergeCell ref="A5:B5"/>
    <mergeCell ref="A6:B6"/>
    <mergeCell ref="A7:B7"/>
    <mergeCell ref="A8:B8"/>
    <mergeCell ref="A47:A52"/>
    <mergeCell ref="A53:B53"/>
    <mergeCell ref="A9:A17"/>
    <mergeCell ref="A18:A28"/>
    <mergeCell ref="C7:F7"/>
    <mergeCell ref="G7:J7"/>
    <mergeCell ref="K7:N7"/>
    <mergeCell ref="O7:R7"/>
    <mergeCell ref="A29:A40"/>
    <mergeCell ref="A41:A46"/>
    <mergeCell ref="A99:A104"/>
    <mergeCell ref="A57:B57"/>
    <mergeCell ref="A58:B58"/>
    <mergeCell ref="A54:B54"/>
    <mergeCell ref="A105:B105"/>
    <mergeCell ref="A61:A69"/>
    <mergeCell ref="A70:A80"/>
    <mergeCell ref="A81:A92"/>
    <mergeCell ref="A93:A98"/>
    <mergeCell ref="G59:J59"/>
    <mergeCell ref="K59:N59"/>
    <mergeCell ref="O59:R59"/>
    <mergeCell ref="A60:B60"/>
    <mergeCell ref="A59:B59"/>
    <mergeCell ref="C59:F59"/>
    <mergeCell ref="C111:F111"/>
    <mergeCell ref="G111:J111"/>
    <mergeCell ref="K111:N111"/>
    <mergeCell ref="O111:R111"/>
    <mergeCell ref="A109:B109"/>
    <mergeCell ref="A110:B110"/>
    <mergeCell ref="A111:B111"/>
    <mergeCell ref="A112:B112"/>
    <mergeCell ref="A151:A156"/>
    <mergeCell ref="A157:B157"/>
    <mergeCell ref="A113:A121"/>
    <mergeCell ref="A122:A132"/>
    <mergeCell ref="A133:A144"/>
    <mergeCell ref="A145:A150"/>
  </mergeCells>
  <printOptions/>
  <pageMargins left="0.7874015748031497" right="0.7874015748031497" top="0.984251968503937" bottom="0.984251968503937" header="0.5118110236220472" footer="0.5118110236220472"/>
  <pageSetup fitToHeight="3" horizontalDpi="600" verticalDpi="600" orientation="landscape" paperSize="9" scale="83" r:id="rId1"/>
  <rowBreaks count="2" manualBreakCount="2">
    <brk id="55" max="22" man="1"/>
    <brk id="10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愛知県</cp:lastModifiedBy>
  <cp:lastPrinted>2007-06-20T00:07:46Z</cp:lastPrinted>
  <dcterms:created xsi:type="dcterms:W3CDTF">1998-11-14T07:31:48Z</dcterms:created>
  <dcterms:modified xsi:type="dcterms:W3CDTF">2008-03-13T08:08:41Z</dcterms:modified>
  <cp:category/>
  <cp:version/>
  <cp:contentType/>
  <cp:contentStatus/>
</cp:coreProperties>
</file>