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1" yWindow="45151" windowWidth="15360" windowHeight="9060" firstSheet="1" activeTab="1"/>
  </bookViews>
  <sheets>
    <sheet name="入力例" sheetId="1" r:id="rId1"/>
    <sheet name="春日井市" sheetId="2" r:id="rId2"/>
  </sheets>
  <definedNames>
    <definedName name="_xlnm.Print_Area" localSheetId="1">'春日井市'!$A$1:$W$109</definedName>
    <definedName name="_xlnm.Print_Area" localSheetId="0">'入力例'!$A$1:$W$54</definedName>
    <definedName name="_xlnm.Print_Titles" localSheetId="1">'春日井市'!$B:$B,'春日井市'!$1:$3</definedName>
    <definedName name="_xlnm.Print_Titles" localSheetId="0">'入力例'!$B:$B</definedName>
  </definedNames>
  <calcPr fullCalcOnLoad="1"/>
</workbook>
</file>

<file path=xl/sharedStrings.xml><?xml version="1.0" encoding="utf-8"?>
<sst xmlns="http://schemas.openxmlformats.org/spreadsheetml/2006/main" count="1275" uniqueCount="124">
  <si>
    <t>測定実施主体</t>
  </si>
  <si>
    <t>自治体名</t>
  </si>
  <si>
    <t>測定地点</t>
  </si>
  <si>
    <t>測定地点名（住所）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</si>
  <si>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</si>
  <si>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</si>
  <si>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</si>
  <si>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</si>
  <si>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</si>
  <si>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</si>
  <si>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</si>
  <si>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</si>
  <si>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</si>
  <si>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</si>
  <si>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</si>
  <si>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</si>
  <si>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</si>
  <si>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</si>
  <si>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</si>
  <si>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</si>
  <si>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</si>
  <si>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</si>
  <si>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</si>
  <si>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</si>
  <si>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</si>
  <si>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</si>
  <si>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</si>
  <si>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</si>
  <si>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</si>
  <si>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</si>
  <si>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</si>
  <si>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</si>
  <si>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</si>
  <si>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</si>
  <si>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</si>
  <si>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</si>
  <si>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</si>
  <si>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</si>
  <si>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</si>
  <si>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</si>
  <si>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</si>
  <si>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</si>
  <si>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</si>
  <si>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</si>
  <si>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</si>
  <si>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</si>
  <si>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</si>
  <si>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</si>
  <si>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</si>
  <si>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</si>
  <si>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</si>
  <si>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</si>
  <si>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</si>
  <si>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</si>
  <si>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</si>
  <si>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</si>
  <si>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</si>
  <si>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</si>
  <si>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</si>
  <si>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</si>
  <si>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</si>
  <si>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</si>
  <si>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</si>
  <si>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</si>
  <si>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</si>
  <si>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</si>
  <si>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</si>
  <si>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</si>
  <si>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</si>
  <si>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</si>
  <si>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</si>
  <si>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</si>
  <si>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</si>
  <si>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</si>
  <si>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</si>
  <si>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</si>
  <si>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</si>
  <si>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</si>
  <si>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</si>
  <si>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</si>
  <si>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</si>
  <si>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</si>
  <si>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</si>
  <si>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</si>
  <si>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</si>
  <si>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</si>
  <si>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</si>
  <si>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</si>
  <si>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全毒性等量（小計）</t>
  </si>
  <si>
    <t>全毒性等量(小計）</t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</si>
  <si>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</si>
  <si>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</si>
  <si>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</si>
  <si>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</si>
  <si>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*</t>
  </si>
  <si>
    <t xml:space="preserve"> </t>
  </si>
  <si>
    <t>春日井市</t>
  </si>
  <si>
    <t>出川保育園（春日井市出川町3-8-2）</t>
  </si>
  <si>
    <t>-</t>
  </si>
  <si>
    <t>-</t>
  </si>
  <si>
    <t>-</t>
  </si>
  <si>
    <t>-</t>
  </si>
  <si>
    <t>*</t>
  </si>
  <si>
    <t>*</t>
  </si>
  <si>
    <r>
      <t>春（平成18年</t>
    </r>
    <r>
      <rPr>
        <sz val="8"/>
        <rFont val="ＭＳ Ｐゴシック"/>
        <family val="3"/>
      </rPr>
      <t>5月18日～平成18年5月25日）</t>
    </r>
  </si>
  <si>
    <r>
      <t>夏（平成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</si>
  <si>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秋（平成18年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月1日～平成18年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日）</t>
    </r>
  </si>
  <si>
    <r>
      <t>冬（平成1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年1月1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日～平成1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</si>
  <si>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-</t>
  </si>
  <si>
    <t>-</t>
  </si>
  <si>
    <t>1.0</t>
  </si>
  <si>
    <t>0.20</t>
  </si>
  <si>
    <t>0.10</t>
  </si>
  <si>
    <t>0.020</t>
  </si>
  <si>
    <t>0.010</t>
  </si>
  <si>
    <t>3.0</t>
  </si>
  <si>
    <t>0.50</t>
  </si>
  <si>
    <t>0.030</t>
  </si>
  <si>
    <t>0.040</t>
  </si>
  <si>
    <t>0.70</t>
  </si>
  <si>
    <t>0.60</t>
  </si>
  <si>
    <t>勝川南部学習等供用施設（春日市勝川町3-17）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</si>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</sst>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0;_尀"/>
    <numFmt numFmtId="228" formatCode="0;_倀"/>
    <numFmt numFmtId="229" formatCode="0.0;_倀"/>
    <numFmt numFmtId="230" formatCode="0.00;_倀"/>
    <numFmt numFmtId="231" formatCode="0;_Ȁ"/>
    <numFmt numFmtId="232" formatCode="0.0;_Ȁ"/>
    <numFmt numFmtId="233" formatCode="0.00;_Ȁ"/>
    <numFmt numFmtId="234" formatCode="0.000;_Ȁ"/>
    <numFmt numFmtId="235" formatCode="0.0;_尀"/>
    <numFmt numFmtId="236" formatCode="0.00;_尀"/>
  </numFmts>
  <fonts count="13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  <font>
      <sz val="7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7" fillId="2" borderId="0" xfId="21" applyFont="1" applyFill="1">
      <alignment/>
      <protection/>
    </xf>
    <xf numFmtId="0" fontId="0" fillId="2" borderId="0" xfId="21" applyFill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>
      <alignment/>
      <protection/>
    </xf>
    <xf numFmtId="0" fontId="0" fillId="2" borderId="1" xfId="21" applyFont="1" applyFill="1" applyBorder="1" applyAlignment="1" applyProtection="1">
      <alignment/>
      <protection locked="0"/>
    </xf>
    <xf numFmtId="0" fontId="0" fillId="2" borderId="2" xfId="21" applyFont="1" applyFill="1" applyBorder="1" applyAlignment="1" applyProtection="1">
      <alignment/>
      <protection/>
    </xf>
    <xf numFmtId="0" fontId="0" fillId="2" borderId="2" xfId="21" applyFill="1" applyBorder="1" applyAlignment="1">
      <alignment horizontal="center"/>
      <protection/>
    </xf>
    <xf numFmtId="0" fontId="0" fillId="2" borderId="3" xfId="21" applyFont="1" applyFill="1" applyBorder="1" applyAlignment="1" applyProtection="1">
      <alignment/>
      <protection locked="0"/>
    </xf>
    <xf numFmtId="0" fontId="0" fillId="2" borderId="4" xfId="21" applyFont="1" applyFill="1" applyBorder="1" applyAlignment="1" applyProtection="1">
      <alignment/>
      <protection/>
    </xf>
    <xf numFmtId="0" fontId="0" fillId="2" borderId="5" xfId="21" applyFont="1" applyFill="1" applyBorder="1" applyAlignment="1" applyProtection="1">
      <alignment/>
      <protection/>
    </xf>
    <xf numFmtId="0" fontId="0" fillId="2" borderId="5" xfId="21" applyFill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Fill="1" applyBorder="1" applyAlignment="1">
      <alignment horizontal="centerContinuous" wrapText="1"/>
      <protection/>
    </xf>
    <xf numFmtId="0" fontId="0" fillId="0" borderId="10" xfId="21" applyFont="1" applyFill="1" applyBorder="1" applyAlignment="1">
      <alignment horizontal="centerContinuous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Continuous" wrapText="1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0" fillId="0" borderId="15" xfId="21" applyFont="1" applyBorder="1" applyAlignment="1">
      <alignment horizontal="center" wrapText="1"/>
      <protection/>
    </xf>
    <xf numFmtId="0" fontId="0" fillId="0" borderId="11" xfId="21" applyFont="1" applyBorder="1" applyAlignment="1">
      <alignment horizontal="center" wrapText="1"/>
      <protection/>
    </xf>
    <xf numFmtId="0" fontId="0" fillId="0" borderId="14" xfId="21" applyFont="1" applyBorder="1" applyAlignment="1">
      <alignment horizontal="center" wrapText="1"/>
      <protection/>
    </xf>
    <xf numFmtId="0" fontId="0" fillId="0" borderId="16" xfId="21" applyBorder="1" applyAlignment="1" quotePrefix="1">
      <alignment horizontal="left"/>
      <protection/>
    </xf>
    <xf numFmtId="0" fontId="0" fillId="2" borderId="17" xfId="21" applyFill="1" applyBorder="1" applyProtection="1">
      <alignment/>
      <protection locked="0"/>
    </xf>
    <xf numFmtId="0" fontId="0" fillId="2" borderId="7" xfId="21" applyFill="1" applyBorder="1" applyProtection="1">
      <alignment/>
      <protection locked="0"/>
    </xf>
    <xf numFmtId="0" fontId="0" fillId="2" borderId="6" xfId="21" applyFill="1" applyBorder="1" applyProtection="1">
      <alignment/>
      <protection locked="0"/>
    </xf>
    <xf numFmtId="0" fontId="0" fillId="2" borderId="18" xfId="21" applyFill="1" applyBorder="1" applyProtection="1">
      <alignment/>
      <protection locked="0"/>
    </xf>
    <xf numFmtId="0" fontId="0" fillId="0" borderId="19" xfId="21" applyBorder="1" applyAlignment="1" quotePrefix="1">
      <alignment horizontal="left"/>
      <protection/>
    </xf>
    <xf numFmtId="0" fontId="0" fillId="2" borderId="20" xfId="21" applyFill="1" applyBorder="1" applyProtection="1">
      <alignment/>
      <protection locked="0"/>
    </xf>
    <xf numFmtId="0" fontId="0" fillId="2" borderId="21" xfId="21" applyFill="1" applyBorder="1" applyProtection="1">
      <alignment/>
      <protection locked="0"/>
    </xf>
    <xf numFmtId="0" fontId="0" fillId="2" borderId="22" xfId="21" applyFill="1" applyBorder="1" applyProtection="1">
      <alignment/>
      <protection locked="0"/>
    </xf>
    <xf numFmtId="0" fontId="0" fillId="2" borderId="23" xfId="21" applyFill="1" applyBorder="1" applyProtection="1">
      <alignment/>
      <protection locked="0"/>
    </xf>
    <xf numFmtId="0" fontId="0" fillId="0" borderId="22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19" xfId="21" applyFont="1" applyBorder="1" applyAlignment="1" quotePrefix="1">
      <alignment horizontal="left"/>
      <protection/>
    </xf>
    <xf numFmtId="0" fontId="0" fillId="2" borderId="21" xfId="21" applyFont="1" applyFill="1" applyBorder="1" applyProtection="1">
      <alignment/>
      <protection locked="0"/>
    </xf>
    <xf numFmtId="0" fontId="0" fillId="2" borderId="24" xfId="21" applyFont="1" applyFill="1" applyBorder="1" applyProtection="1">
      <alignment/>
      <protection locked="0"/>
    </xf>
    <xf numFmtId="0" fontId="0" fillId="2" borderId="22" xfId="21" applyFont="1" applyFill="1" applyBorder="1" applyProtection="1">
      <alignment/>
      <protection locked="0"/>
    </xf>
    <xf numFmtId="20" fontId="0" fillId="2" borderId="21" xfId="21" applyNumberFormat="1" applyFont="1" applyFill="1" applyBorder="1" applyProtection="1">
      <alignment/>
      <protection locked="0"/>
    </xf>
    <xf numFmtId="0" fontId="0" fillId="0" borderId="22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 quotePrefix="1">
      <alignment horizontal="left"/>
      <protection/>
    </xf>
    <xf numFmtId="0" fontId="0" fillId="2" borderId="25" xfId="21" applyFill="1" applyBorder="1" applyProtection="1">
      <alignment/>
      <protection locked="0"/>
    </xf>
    <xf numFmtId="0" fontId="0" fillId="2" borderId="11" xfId="21" applyFill="1" applyBorder="1" applyProtection="1">
      <alignment/>
      <protection locked="0"/>
    </xf>
    <xf numFmtId="0" fontId="0" fillId="2" borderId="15" xfId="21" applyFill="1" applyBorder="1" applyProtection="1">
      <alignment/>
      <protection locked="0"/>
    </xf>
    <xf numFmtId="0" fontId="0" fillId="2" borderId="12" xfId="21" applyFill="1" applyBorder="1" applyProtection="1">
      <alignment/>
      <protection locked="0"/>
    </xf>
    <xf numFmtId="0" fontId="0" fillId="0" borderId="15" xfId="2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19" xfId="21" applyBorder="1">
      <alignment/>
      <protection/>
    </xf>
    <xf numFmtId="0" fontId="0" fillId="0" borderId="13" xfId="21" applyBorder="1">
      <alignment/>
      <protection/>
    </xf>
    <xf numFmtId="0" fontId="0" fillId="2" borderId="11" xfId="21" applyFont="1" applyFill="1" applyBorder="1" applyProtection="1">
      <alignment/>
      <protection locked="0"/>
    </xf>
    <xf numFmtId="0" fontId="0" fillId="0" borderId="19" xfId="21" applyFont="1" applyBorder="1">
      <alignment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16" xfId="21" applyFont="1" applyBorder="1">
      <alignment/>
      <protection/>
    </xf>
    <xf numFmtId="0" fontId="0" fillId="2" borderId="30" xfId="21" applyFill="1" applyBorder="1" applyProtection="1">
      <alignment/>
      <protection locked="0"/>
    </xf>
    <xf numFmtId="0" fontId="0" fillId="2" borderId="28" xfId="21" applyFill="1" applyBorder="1" applyProtection="1">
      <alignment/>
      <protection locked="0"/>
    </xf>
    <xf numFmtId="0" fontId="0" fillId="2" borderId="27" xfId="21" applyFill="1" applyBorder="1" applyProtection="1">
      <alignment/>
      <protection locked="0"/>
    </xf>
    <xf numFmtId="0" fontId="0" fillId="2" borderId="31" xfId="21" applyFill="1" applyBorder="1" applyProtection="1">
      <alignment/>
      <protection locked="0"/>
    </xf>
    <xf numFmtId="0" fontId="0" fillId="0" borderId="32" xfId="21" applyBorder="1" applyAlignment="1">
      <alignment horizontal="center"/>
      <protection/>
    </xf>
    <xf numFmtId="0" fontId="0" fillId="0" borderId="33" xfId="21" applyBorder="1" applyAlignment="1">
      <alignment horizontal="center"/>
      <protection/>
    </xf>
    <xf numFmtId="0" fontId="0" fillId="0" borderId="34" xfId="21" applyBorder="1" applyAlignment="1">
      <alignment horizontal="center"/>
      <protection/>
    </xf>
    <xf numFmtId="0" fontId="0" fillId="0" borderId="26" xfId="21" applyFont="1" applyBorder="1" applyAlignment="1">
      <alignment horizontal="left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2" borderId="35" xfId="21" applyFill="1" applyBorder="1" applyProtection="1">
      <alignment/>
      <protection locked="0"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Font="1" applyBorder="1" applyAlignment="1">
      <alignment horizontal="center"/>
      <protection/>
    </xf>
    <xf numFmtId="0" fontId="0" fillId="0" borderId="19" xfId="21" applyFont="1" applyBorder="1" applyAlignment="1">
      <alignment horizontal="left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2" borderId="36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left"/>
      <protection/>
    </xf>
    <xf numFmtId="0" fontId="0" fillId="2" borderId="20" xfId="21" applyFill="1" applyBorder="1" applyProtection="1">
      <alignment/>
      <protection/>
    </xf>
    <xf numFmtId="0" fontId="0" fillId="2" borderId="22" xfId="21" applyFill="1" applyBorder="1" applyProtection="1">
      <alignment/>
      <protection/>
    </xf>
    <xf numFmtId="0" fontId="0" fillId="2" borderId="36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38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center"/>
      <protection/>
    </xf>
    <xf numFmtId="0" fontId="0" fillId="0" borderId="40" xfId="21" applyFont="1" applyFill="1" applyBorder="1" applyAlignment="1" applyProtection="1">
      <alignment horizontal="center"/>
      <protection/>
    </xf>
    <xf numFmtId="0" fontId="0" fillId="2" borderId="41" xfId="21" applyFill="1" applyBorder="1" applyProtection="1">
      <alignment/>
      <protection/>
    </xf>
    <xf numFmtId="0" fontId="0" fillId="0" borderId="42" xfId="21" applyFont="1" applyBorder="1" applyAlignment="1">
      <alignment horizont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35" xfId="21" applyFont="1" applyBorder="1" applyAlignment="1">
      <alignment horizontal="center"/>
      <protection/>
    </xf>
    <xf numFmtId="0" fontId="0" fillId="0" borderId="43" xfId="21" applyFont="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2" borderId="4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47" xfId="21" applyFont="1" applyFill="1" applyBorder="1" applyAlignment="1" applyProtection="1">
      <alignment horizontal="center"/>
      <protection/>
    </xf>
    <xf numFmtId="0" fontId="0" fillId="0" borderId="48" xfId="21" applyFont="1" applyFill="1" applyBorder="1" applyAlignment="1" applyProtection="1">
      <alignment horizontal="center"/>
      <protection/>
    </xf>
    <xf numFmtId="0" fontId="0" fillId="2" borderId="49" xfId="21" applyFill="1" applyBorder="1" applyProtection="1">
      <alignment/>
      <protection/>
    </xf>
    <xf numFmtId="0" fontId="0" fillId="0" borderId="49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 applyProtection="1">
      <alignment horizontal="center"/>
      <protection/>
    </xf>
    <xf numFmtId="0" fontId="0" fillId="0" borderId="12" xfId="21" applyFont="1" applyFill="1" applyBorder="1" applyAlignment="1" applyProtection="1">
      <alignment horizontal="center"/>
      <protection/>
    </xf>
    <xf numFmtId="0" fontId="0" fillId="0" borderId="14" xfId="21" applyFont="1" applyFill="1" applyBorder="1" applyAlignment="1" applyProtection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50" xfId="21" applyFill="1" applyBorder="1">
      <alignment/>
      <protection/>
    </xf>
    <xf numFmtId="0" fontId="0" fillId="2" borderId="51" xfId="21" applyFill="1" applyBorder="1">
      <alignment/>
      <protection/>
    </xf>
    <xf numFmtId="0" fontId="0" fillId="2" borderId="52" xfId="21" applyFill="1" applyBorder="1">
      <alignment/>
      <protection/>
    </xf>
    <xf numFmtId="0" fontId="0" fillId="0" borderId="53" xfId="21" applyFont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Fill="1" applyBorder="1" applyAlignment="1" applyProtection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 wrapText="1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59" xfId="21" applyFont="1" applyFill="1" applyBorder="1" applyAlignment="1">
      <alignment horizontal="center"/>
      <protection/>
    </xf>
    <xf numFmtId="0" fontId="0" fillId="0" borderId="60" xfId="21" applyFont="1" applyFill="1" applyBorder="1" applyAlignment="1">
      <alignment horizontal="center"/>
      <protection/>
    </xf>
    <xf numFmtId="0" fontId="0" fillId="2" borderId="61" xfId="21" applyNumberFormat="1" applyFill="1" applyBorder="1" applyAlignment="1">
      <alignment horizontal="center"/>
      <protection/>
    </xf>
    <xf numFmtId="0" fontId="0" fillId="2" borderId="33" xfId="21" applyNumberFormat="1" applyFill="1" applyBorder="1" applyAlignment="1">
      <alignment horizontal="center"/>
      <protection/>
    </xf>
    <xf numFmtId="0" fontId="0" fillId="2" borderId="34" xfId="21" applyNumberFormat="1" applyFill="1" applyBorder="1" applyAlignment="1">
      <alignment horizontal="center"/>
      <protection/>
    </xf>
    <xf numFmtId="0" fontId="0" fillId="2" borderId="55" xfId="2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183" fontId="0" fillId="0" borderId="35" xfId="21" applyNumberFormat="1" applyFill="1" applyBorder="1" applyAlignment="1">
      <alignment horizontal="center"/>
      <protection/>
    </xf>
    <xf numFmtId="183" fontId="0" fillId="0" borderId="7" xfId="21" applyNumberFormat="1" applyFill="1" applyBorder="1" applyAlignment="1">
      <alignment horizontal="center"/>
      <protection/>
    </xf>
    <xf numFmtId="183" fontId="0" fillId="0" borderId="8" xfId="21" applyNumberFormat="1" applyFill="1" applyBorder="1" applyAlignment="1">
      <alignment horizontal="center"/>
      <protection/>
    </xf>
    <xf numFmtId="0" fontId="0" fillId="0" borderId="53" xfId="21" applyFont="1" applyFill="1" applyBorder="1" applyAlignment="1">
      <alignment horizontal="center"/>
      <protection/>
    </xf>
    <xf numFmtId="181" fontId="0" fillId="2" borderId="20" xfId="21" applyNumberFormat="1" applyFill="1" applyBorder="1" applyProtection="1">
      <alignment/>
      <protection locked="0"/>
    </xf>
    <xf numFmtId="180" fontId="0" fillId="2" borderId="17" xfId="21" applyNumberFormat="1" applyFont="1" applyFill="1" applyBorder="1" applyProtection="1">
      <alignment/>
      <protection locked="0"/>
    </xf>
    <xf numFmtId="181" fontId="0" fillId="2" borderId="62" xfId="21" applyNumberFormat="1" applyFill="1" applyBorder="1" applyProtection="1">
      <alignment/>
      <protection/>
    </xf>
    <xf numFmtId="181" fontId="0" fillId="2" borderId="25" xfId="21" applyNumberFormat="1" applyFill="1" applyBorder="1" applyProtection="1">
      <alignment/>
      <protection/>
    </xf>
    <xf numFmtId="181" fontId="0" fillId="2" borderId="15" xfId="21" applyNumberFormat="1" applyFill="1" applyBorder="1" applyProtection="1">
      <alignment/>
      <protection/>
    </xf>
    <xf numFmtId="178" fontId="0" fillId="2" borderId="63" xfId="21" applyNumberFormat="1" applyFill="1" applyBorder="1" applyProtection="1">
      <alignment/>
      <protection/>
    </xf>
    <xf numFmtId="181" fontId="0" fillId="2" borderId="42" xfId="21" applyNumberFormat="1" applyFill="1" applyBorder="1" applyProtection="1">
      <alignment/>
      <protection/>
    </xf>
    <xf numFmtId="181" fontId="0" fillId="2" borderId="27" xfId="21" applyNumberFormat="1" applyFill="1" applyBorder="1" applyProtection="1">
      <alignment/>
      <protection locked="0"/>
    </xf>
    <xf numFmtId="180" fontId="0" fillId="2" borderId="15" xfId="21" applyNumberFormat="1" applyFill="1" applyBorder="1" applyProtection="1">
      <alignment/>
      <protection locked="0"/>
    </xf>
    <xf numFmtId="178" fontId="0" fillId="2" borderId="15" xfId="21" applyNumberFormat="1" applyFill="1" applyBorder="1" applyProtection="1">
      <alignment/>
      <protection locked="0"/>
    </xf>
    <xf numFmtId="178" fontId="0" fillId="2" borderId="22" xfId="21" applyNumberFormat="1" applyFill="1" applyBorder="1" applyProtection="1">
      <alignment/>
      <protection locked="0"/>
    </xf>
    <xf numFmtId="182" fontId="0" fillId="2" borderId="10" xfId="21" applyNumberFormat="1" applyFill="1" applyBorder="1" applyProtection="1">
      <alignment/>
      <protection/>
    </xf>
    <xf numFmtId="182" fontId="0" fillId="2" borderId="15" xfId="21" applyNumberFormat="1" applyFill="1" applyBorder="1" applyProtection="1">
      <alignment/>
      <protection/>
    </xf>
    <xf numFmtId="226" fontId="0" fillId="2" borderId="42" xfId="21" applyNumberFormat="1" applyFill="1" applyBorder="1" applyProtection="1">
      <alignment/>
      <protection/>
    </xf>
    <xf numFmtId="180" fontId="0" fillId="2" borderId="22" xfId="21" applyNumberFormat="1" applyFill="1" applyBorder="1" applyProtection="1">
      <alignment/>
      <protection locked="0"/>
    </xf>
    <xf numFmtId="180" fontId="0" fillId="2" borderId="6" xfId="21" applyNumberFormat="1" applyFill="1" applyBorder="1" applyProtection="1">
      <alignment/>
      <protection locked="0"/>
    </xf>
    <xf numFmtId="183" fontId="0" fillId="0" borderId="0" xfId="21" applyNumberFormat="1" applyFill="1" applyBorder="1" applyAlignment="1">
      <alignment horizontal="center"/>
      <protection/>
    </xf>
    <xf numFmtId="178" fontId="0" fillId="2" borderId="20" xfId="21" applyNumberFormat="1" applyFont="1" applyFill="1" applyBorder="1" applyProtection="1">
      <alignment/>
      <protection locked="0"/>
    </xf>
    <xf numFmtId="180" fontId="0" fillId="2" borderId="20" xfId="21" applyNumberFormat="1" applyFill="1" applyBorder="1" applyProtection="1">
      <alignment/>
      <protection locked="0"/>
    </xf>
    <xf numFmtId="178" fontId="0" fillId="2" borderId="18" xfId="21" applyNumberFormat="1" applyFill="1" applyBorder="1" applyProtection="1">
      <alignment/>
      <protection locked="0"/>
    </xf>
    <xf numFmtId="178" fontId="0" fillId="2" borderId="23" xfId="21" applyNumberFormat="1" applyFill="1" applyBorder="1" applyProtection="1">
      <alignment/>
      <protection locked="0"/>
    </xf>
    <xf numFmtId="178" fontId="0" fillId="2" borderId="24" xfId="21" applyNumberFormat="1" applyFont="1" applyFill="1" applyBorder="1" applyProtection="1">
      <alignment/>
      <protection locked="0"/>
    </xf>
    <xf numFmtId="178" fontId="0" fillId="2" borderId="31" xfId="21" applyNumberFormat="1" applyFill="1" applyBorder="1" applyProtection="1">
      <alignment/>
      <protection locked="0"/>
    </xf>
    <xf numFmtId="180" fontId="0" fillId="2" borderId="63" xfId="21" applyNumberFormat="1" applyFill="1" applyBorder="1" applyProtection="1">
      <alignment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7" xfId="21" applyNumberFormat="1" applyFill="1" applyBorder="1" applyAlignment="1">
      <alignment horizontal="center"/>
      <protection/>
    </xf>
    <xf numFmtId="0" fontId="0" fillId="0" borderId="8" xfId="21" applyNumberFormat="1" applyFill="1" applyBorder="1" applyAlignment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57" xfId="21" applyNumberFormat="1" applyFont="1" applyFill="1" applyBorder="1" applyAlignment="1" applyProtection="1">
      <alignment horizontal="center"/>
      <protection/>
    </xf>
    <xf numFmtId="0" fontId="0" fillId="0" borderId="48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46" xfId="21" applyNumberFormat="1" applyFont="1" applyFill="1" applyBorder="1" applyAlignment="1" applyProtection="1">
      <alignment horizontal="center"/>
      <protection/>
    </xf>
    <xf numFmtId="0" fontId="0" fillId="0" borderId="47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12" xfId="21" applyNumberFormat="1" applyFont="1" applyFill="1" applyBorder="1" applyAlignment="1" applyProtection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7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1" xfId="21" applyFont="1" applyFill="1" applyBorder="1" applyAlignment="1" applyProtection="1">
      <alignment/>
      <protection locked="0"/>
    </xf>
    <xf numFmtId="0" fontId="0" fillId="0" borderId="3" xfId="21" applyFont="1" applyFill="1" applyBorder="1" applyAlignment="1" applyProtection="1">
      <alignment/>
      <protection locked="0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" xfId="21" applyFont="1" applyFill="1" applyBorder="1" applyAlignment="1" applyProtection="1">
      <alignment/>
      <protection/>
    </xf>
    <xf numFmtId="0" fontId="0" fillId="0" borderId="2" xfId="21" applyFill="1" applyBorder="1" applyAlignment="1">
      <alignment horizontal="center"/>
      <protection/>
    </xf>
    <xf numFmtId="0" fontId="0" fillId="0" borderId="64" xfId="21" applyFill="1" applyBorder="1">
      <alignment/>
      <protection/>
    </xf>
    <xf numFmtId="0" fontId="0" fillId="0" borderId="4" xfId="21" applyFont="1" applyFill="1" applyBorder="1" applyAlignment="1" applyProtection="1">
      <alignment/>
      <protection/>
    </xf>
    <xf numFmtId="0" fontId="0" fillId="0" borderId="5" xfId="21" applyFont="1" applyFill="1" applyBorder="1" applyAlignment="1" applyProtection="1">
      <alignment/>
      <protection/>
    </xf>
    <xf numFmtId="0" fontId="0" fillId="0" borderId="5" xfId="21" applyFill="1" applyBorder="1" applyAlignment="1">
      <alignment horizontal="center"/>
      <protection/>
    </xf>
    <xf numFmtId="0" fontId="0" fillId="0" borderId="52" xfId="21" applyFill="1" applyBorder="1">
      <alignment/>
      <protection/>
    </xf>
    <xf numFmtId="0" fontId="7" fillId="0" borderId="0" xfId="21" applyFont="1" applyFill="1">
      <alignment/>
      <protection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61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6" xfId="21" applyNumberFormat="1" applyFill="1" applyBorder="1" applyProtection="1">
      <alignment/>
      <protection locked="0"/>
    </xf>
    <xf numFmtId="0" fontId="0" fillId="0" borderId="7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22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23" xfId="21" applyNumberFormat="1" applyFill="1" applyBorder="1" applyProtection="1">
      <alignment/>
      <protection locked="0"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Protection="1">
      <alignment/>
      <protection locked="0"/>
    </xf>
    <xf numFmtId="0" fontId="0" fillId="0" borderId="24" xfId="21" applyNumberFormat="1" applyFont="1" applyFill="1" applyBorder="1" applyProtection="1">
      <alignment/>
      <protection locked="0"/>
    </xf>
    <xf numFmtId="0" fontId="0" fillId="0" borderId="22" xfId="21" applyNumberFormat="1" applyFill="1" applyBorder="1" applyAlignment="1">
      <alignment horizontal="center"/>
      <protection/>
    </xf>
    <xf numFmtId="0" fontId="0" fillId="0" borderId="21" xfId="21" applyNumberFormat="1" applyFill="1" applyBorder="1" applyAlignment="1">
      <alignment horizontal="center"/>
      <protection/>
    </xf>
    <xf numFmtId="0" fontId="0" fillId="0" borderId="24" xfId="21" applyNumberFormat="1" applyFill="1" applyBorder="1" applyAlignment="1">
      <alignment horizontal="center"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15" xfId="21" applyNumberFormat="1" applyFill="1" applyBorder="1" applyProtection="1">
      <alignment/>
      <protection locked="0"/>
    </xf>
    <xf numFmtId="0" fontId="0" fillId="0" borderId="11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15" xfId="21" applyNumberFormat="1" applyFill="1" applyBorder="1" applyAlignment="1">
      <alignment horizontal="center"/>
      <protection/>
    </xf>
    <xf numFmtId="0" fontId="0" fillId="0" borderId="11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ont="1" applyFill="1" applyBorder="1" applyAlignment="1">
      <alignment horizontal="center"/>
      <protection/>
    </xf>
    <xf numFmtId="0" fontId="0" fillId="0" borderId="27" xfId="21" applyNumberFormat="1" applyFill="1" applyBorder="1" applyAlignment="1">
      <alignment horizontal="center"/>
      <protection/>
    </xf>
    <xf numFmtId="0" fontId="0" fillId="0" borderId="28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28" xfId="21" applyNumberFormat="1" applyFill="1" applyBorder="1" applyProtection="1">
      <alignment/>
      <protection locked="0"/>
    </xf>
    <xf numFmtId="0" fontId="0" fillId="0" borderId="31" xfId="21" applyNumberFormat="1" applyFill="1" applyBorder="1" applyProtection="1">
      <alignment/>
      <protection locked="0"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34" xfId="21" applyNumberForma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22" xfId="21" applyNumberFormat="1" applyFill="1" applyBorder="1" applyProtection="1">
      <alignment/>
      <protection/>
    </xf>
    <xf numFmtId="0" fontId="0" fillId="0" borderId="42" xfId="21" applyNumberFormat="1" applyFill="1" applyBorder="1" applyProtection="1">
      <alignment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Protection="1">
      <alignment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15" xfId="21" applyNumberFormat="1" applyFill="1" applyBorder="1" applyProtection="1">
      <alignment/>
      <protection/>
    </xf>
    <xf numFmtId="0" fontId="0" fillId="0" borderId="10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Alignment="1">
      <alignment horizontal="center"/>
      <protection/>
    </xf>
    <xf numFmtId="0" fontId="0" fillId="0" borderId="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178" fontId="0" fillId="0" borderId="24" xfId="0" applyNumberFormat="1" applyBorder="1" applyAlignment="1">
      <alignment/>
    </xf>
    <xf numFmtId="0" fontId="0" fillId="0" borderId="36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78" fontId="0" fillId="0" borderId="33" xfId="21" applyNumberFormat="1" applyFill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6" xfId="21" applyNumberFormat="1" applyFont="1" applyFill="1" applyBorder="1" applyAlignment="1" applyProtection="1">
      <alignment horizontal="center"/>
      <protection locked="0"/>
    </xf>
    <xf numFmtId="0" fontId="0" fillId="0" borderId="7" xfId="21" applyNumberFormat="1" applyFont="1" applyFill="1" applyBorder="1" applyAlignment="1" applyProtection="1">
      <alignment horizontal="center"/>
      <protection locked="0"/>
    </xf>
    <xf numFmtId="0" fontId="0" fillId="0" borderId="18" xfId="21" applyNumberFormat="1" applyFont="1" applyFill="1" applyBorder="1" applyAlignment="1" applyProtection="1">
      <alignment horizontal="center"/>
      <protection locked="0"/>
    </xf>
    <xf numFmtId="0" fontId="0" fillId="0" borderId="22" xfId="21" applyNumberFormat="1" applyFont="1" applyFill="1" applyBorder="1" applyAlignment="1" applyProtection="1">
      <alignment horizontal="center"/>
      <protection locked="0"/>
    </xf>
    <xf numFmtId="0" fontId="0" fillId="0" borderId="21" xfId="21" applyNumberFormat="1" applyFont="1" applyFill="1" applyBorder="1" applyAlignment="1" applyProtection="1">
      <alignment horizontal="center"/>
      <protection locked="0"/>
    </xf>
    <xf numFmtId="0" fontId="0" fillId="0" borderId="23" xfId="21" applyNumberFormat="1" applyFont="1" applyFill="1" applyBorder="1" applyAlignment="1" applyProtection="1">
      <alignment horizontal="center"/>
      <protection locked="0"/>
    </xf>
    <xf numFmtId="178" fontId="0" fillId="0" borderId="0" xfId="21" applyNumberFormat="1" applyFont="1">
      <alignment/>
      <protection/>
    </xf>
    <xf numFmtId="178" fontId="0" fillId="0" borderId="2" xfId="21" applyNumberFormat="1" applyFont="1" applyFill="1" applyBorder="1" applyAlignment="1" applyProtection="1">
      <alignment/>
      <protection/>
    </xf>
    <xf numFmtId="178" fontId="0" fillId="0" borderId="4" xfId="21" applyNumberFormat="1" applyFont="1" applyFill="1" applyBorder="1" applyAlignment="1" applyProtection="1">
      <alignment/>
      <protection/>
    </xf>
    <xf numFmtId="178" fontId="0" fillId="0" borderId="5" xfId="21" applyNumberFormat="1" applyFont="1" applyFill="1" applyBorder="1" applyAlignment="1">
      <alignment horizontal="centerContinuous" wrapText="1"/>
      <protection/>
    </xf>
    <xf numFmtId="178" fontId="0" fillId="0" borderId="6" xfId="21" applyNumberFormat="1" applyFont="1" applyFill="1" applyBorder="1" applyAlignment="1" applyProtection="1">
      <alignment horizontal="center"/>
      <protection locked="0"/>
    </xf>
    <xf numFmtId="178" fontId="0" fillId="0" borderId="22" xfId="21" applyNumberFormat="1" applyFont="1" applyFill="1" applyBorder="1" applyAlignment="1" applyProtection="1">
      <alignment horizontal="center"/>
      <protection locked="0"/>
    </xf>
    <xf numFmtId="178" fontId="0" fillId="0" borderId="35" xfId="21" applyNumberFormat="1" applyFont="1" applyFill="1" applyBorder="1" applyAlignment="1">
      <alignment horizontal="center"/>
      <protection/>
    </xf>
    <xf numFmtId="178" fontId="0" fillId="0" borderId="59" xfId="21" applyNumberFormat="1" applyFont="1" applyFill="1" applyBorder="1" applyAlignment="1">
      <alignment horizontal="center"/>
      <protection/>
    </xf>
    <xf numFmtId="178" fontId="0" fillId="0" borderId="0" xfId="21" applyNumberFormat="1" applyFont="1" applyFill="1" applyBorder="1" applyAlignment="1">
      <alignment horizontal="center"/>
      <protection/>
    </xf>
    <xf numFmtId="178" fontId="0" fillId="0" borderId="0" xfId="21" applyNumberFormat="1" applyBorder="1">
      <alignment/>
      <protection/>
    </xf>
    <xf numFmtId="178" fontId="0" fillId="0" borderId="0" xfId="21" applyNumberFormat="1">
      <alignment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178" fontId="0" fillId="0" borderId="6" xfId="21" applyNumberFormat="1" applyFill="1" applyBorder="1" applyAlignment="1" applyProtection="1">
      <alignment horizontal="center"/>
      <protection locked="0"/>
    </xf>
    <xf numFmtId="0" fontId="0" fillId="0" borderId="7" xfId="21" applyNumberFormat="1" applyFill="1" applyBorder="1" applyAlignment="1" applyProtection="1">
      <alignment horizontal="center"/>
      <protection locked="0"/>
    </xf>
    <xf numFmtId="0" fontId="0" fillId="0" borderId="18" xfId="21" applyNumberFormat="1" applyFill="1" applyBorder="1" applyAlignment="1" applyProtection="1">
      <alignment horizontal="center"/>
      <protection locked="0"/>
    </xf>
    <xf numFmtId="178" fontId="0" fillId="0" borderId="22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23" xfId="21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right" vertical="center"/>
    </xf>
    <xf numFmtId="230" fontId="0" fillId="0" borderId="20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0" fillId="0" borderId="46" xfId="0" applyBorder="1" applyAlignment="1">
      <alignment horizontal="right" vertical="center"/>
    </xf>
    <xf numFmtId="0" fontId="0" fillId="0" borderId="48" xfId="0" applyBorder="1" applyAlignment="1">
      <alignment horizontal="right"/>
    </xf>
    <xf numFmtId="0" fontId="0" fillId="0" borderId="25" xfId="0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232" fontId="0" fillId="0" borderId="20" xfId="0" applyNumberFormat="1" applyBorder="1" applyAlignment="1">
      <alignment horizontal="right" vertical="center"/>
    </xf>
    <xf numFmtId="233" fontId="0" fillId="0" borderId="20" xfId="0" applyNumberFormat="1" applyBorder="1" applyAlignment="1">
      <alignment horizontal="right" vertical="center"/>
    </xf>
    <xf numFmtId="234" fontId="0" fillId="0" borderId="20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236" fontId="0" fillId="0" borderId="20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49" fontId="0" fillId="0" borderId="36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0" fillId="0" borderId="24" xfId="21" applyNumberFormat="1" applyFill="1" applyBorder="1" applyProtection="1">
      <alignment/>
      <protection locked="0"/>
    </xf>
    <xf numFmtId="49" fontId="0" fillId="0" borderId="20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49" fontId="0" fillId="0" borderId="24" xfId="21" applyNumberFormat="1" applyFill="1" applyBorder="1" applyAlignment="1">
      <alignment horizontal="center"/>
      <protection/>
    </xf>
    <xf numFmtId="0" fontId="0" fillId="0" borderId="11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0" fontId="0" fillId="0" borderId="65" xfId="21" applyFont="1" applyBorder="1" applyAlignment="1">
      <alignment horizontal="center"/>
      <protection/>
    </xf>
    <xf numFmtId="0" fontId="0" fillId="0" borderId="66" xfId="21" applyFont="1" applyBorder="1" applyAlignment="1">
      <alignment horizontal="center"/>
      <protection/>
    </xf>
    <xf numFmtId="0" fontId="0" fillId="0" borderId="1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64" xfId="21" applyFont="1" applyFill="1" applyBorder="1" applyAlignment="1">
      <alignment horizontal="center" wrapText="1"/>
      <protection/>
    </xf>
    <xf numFmtId="0" fontId="0" fillId="0" borderId="26" xfId="21" applyFont="1" applyFill="1" applyBorder="1" applyAlignment="1">
      <alignment horizontal="center" wrapText="1"/>
      <protection/>
    </xf>
    <xf numFmtId="0" fontId="0" fillId="0" borderId="13" xfId="21" applyFont="1" applyBorder="1" applyAlignment="1">
      <alignment horizontal="center"/>
      <protection/>
    </xf>
    <xf numFmtId="0" fontId="0" fillId="0" borderId="67" xfId="21" applyFont="1" applyBorder="1" applyAlignment="1">
      <alignment horizontal="center"/>
      <protection/>
    </xf>
    <xf numFmtId="0" fontId="0" fillId="0" borderId="68" xfId="21" applyFont="1" applyBorder="1" applyAlignment="1">
      <alignment horizontal="center" vertical="center" textRotation="90"/>
      <protection/>
    </xf>
    <xf numFmtId="0" fontId="0" fillId="0" borderId="69" xfId="21" applyFont="1" applyBorder="1" applyAlignment="1">
      <alignment horizontal="center" vertical="center" textRotation="90"/>
      <protection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26" xfId="21" applyFont="1" applyBorder="1" applyAlignment="1">
      <alignment horizontal="center"/>
      <protection/>
    </xf>
    <xf numFmtId="0" fontId="0" fillId="0" borderId="70" xfId="21" applyFont="1" applyBorder="1" applyAlignment="1">
      <alignment horizontal="center"/>
      <protection/>
    </xf>
    <xf numFmtId="0" fontId="9" fillId="0" borderId="68" xfId="21" applyFont="1" applyBorder="1" applyAlignment="1">
      <alignment horizontal="center" vertical="center" textRotation="90"/>
      <protection/>
    </xf>
    <xf numFmtId="0" fontId="9" fillId="0" borderId="69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10" fillId="0" borderId="68" xfId="21" applyFont="1" applyBorder="1" applyAlignment="1">
      <alignment horizontal="center" textRotation="90"/>
      <protection/>
    </xf>
    <xf numFmtId="0" fontId="10" fillId="0" borderId="69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0" fillId="0" borderId="71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" xfId="21" applyFont="1" applyFill="1" applyBorder="1" applyAlignment="1">
      <alignment horizontal="left" wrapText="1"/>
      <protection/>
    </xf>
    <xf numFmtId="0" fontId="0" fillId="0" borderId="2" xfId="21" applyFont="1" applyFill="1" applyBorder="1" applyAlignment="1">
      <alignment horizontal="left" wrapText="1"/>
      <protection/>
    </xf>
    <xf numFmtId="0" fontId="0" fillId="0" borderId="64" xfId="21" applyFont="1" applyFill="1" applyBorder="1" applyAlignment="1">
      <alignment horizontal="left" wrapText="1"/>
      <protection/>
    </xf>
    <xf numFmtId="0" fontId="0" fillId="0" borderId="26" xfId="21" applyFont="1" applyFill="1" applyBorder="1" applyAlignment="1">
      <alignment wrapText="1"/>
      <protection/>
    </xf>
    <xf numFmtId="0" fontId="0" fillId="0" borderId="2" xfId="21" applyFont="1" applyFill="1" applyBorder="1" applyAlignment="1">
      <alignment wrapText="1"/>
      <protection/>
    </xf>
    <xf numFmtId="0" fontId="0" fillId="0" borderId="64" xfId="21" applyFont="1" applyFill="1" applyBorder="1" applyAlignment="1">
      <alignment wrapText="1"/>
      <protection/>
    </xf>
    <xf numFmtId="0" fontId="0" fillId="0" borderId="26" xfId="21" applyFont="1" applyFill="1" applyBorder="1" applyAlignment="1">
      <alignment horizontal="left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14</xdr:row>
      <xdr:rowOff>19050</xdr:rowOff>
    </xdr:from>
    <xdr:to>
      <xdr:col>8</xdr:col>
      <xdr:colOff>38100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486025" y="2305050"/>
          <a:ext cx="1409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検出下限値以上定量下限値未満の場合は「＊」を入力する。</a:t>
          </a:r>
        </a:p>
      </xdr:txBody>
    </xdr:sp>
    <xdr:clientData/>
  </xdr:twoCellAnchor>
  <xdr:twoCellAnchor>
    <xdr:from>
      <xdr:col>3</xdr:col>
      <xdr:colOff>114300</xdr:colOff>
      <xdr:row>12</xdr:row>
      <xdr:rowOff>85725</xdr:rowOff>
    </xdr:from>
    <xdr:to>
      <xdr:col>4</xdr:col>
      <xdr:colOff>190500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 flipV="1">
          <a:off x="2190750" y="210502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25</xdr:row>
      <xdr:rowOff>76200</xdr:rowOff>
    </xdr:from>
    <xdr:to>
      <xdr:col>8</xdr:col>
      <xdr:colOff>314325</xdr:colOff>
      <xdr:row>28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2638425" y="3838575"/>
          <a:ext cx="1533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検出下限値未満の場合は「ND」を入力する。（実測濃度には検出下限値の1/2を入力する。）</a:t>
          </a:r>
        </a:p>
      </xdr:txBody>
    </xdr:sp>
    <xdr:clientData/>
  </xdr:twoCellAnchor>
  <xdr:twoCellAnchor>
    <xdr:from>
      <xdr:col>3</xdr:col>
      <xdr:colOff>161925</xdr:colOff>
      <xdr:row>23</xdr:row>
      <xdr:rowOff>104775</xdr:rowOff>
    </xdr:from>
    <xdr:to>
      <xdr:col>4</xdr:col>
      <xdr:colOff>342900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238375" y="3600450"/>
          <a:ext cx="400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9525</xdr:rowOff>
    </xdr:from>
    <xdr:to>
      <xdr:col>19</xdr:col>
      <xdr:colOff>180975</xdr:colOff>
      <xdr:row>36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381500" y="4448175"/>
          <a:ext cx="4371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・平成１８年度結果以降は、測定データをこの様式に入力してメールでお送り下さい。（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黄色の部分のみ入力してください。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毒性等量は自動で計算されます。）
・原則として、県のデータを更新する際に、一括してホームページへ掲載します。</a:t>
          </a: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19050</xdr:colOff>
      <xdr:row>46</xdr:row>
      <xdr:rowOff>114300</xdr:rowOff>
    </xdr:from>
    <xdr:to>
      <xdr:col>18</xdr:col>
      <xdr:colOff>447675</xdr:colOff>
      <xdr:row>50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7000875" y="6705600"/>
          <a:ext cx="13239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全毒性等量を四捨五入して有効数字２桁に丸めた値を記入する。</a:t>
          </a: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分析機関の測定結果との整合性を確認する。</a:t>
          </a:r>
        </a:p>
      </xdr:txBody>
    </xdr:sp>
    <xdr:clientData/>
  </xdr:twoCellAnchor>
  <xdr:twoCellAnchor>
    <xdr:from>
      <xdr:col>17</xdr:col>
      <xdr:colOff>238125</xdr:colOff>
      <xdr:row>50</xdr:row>
      <xdr:rowOff>123825</xdr:rowOff>
    </xdr:from>
    <xdr:to>
      <xdr:col>18</xdr:col>
      <xdr:colOff>28575</xdr:colOff>
      <xdr:row>53</xdr:row>
      <xdr:rowOff>38100</xdr:rowOff>
    </xdr:to>
    <xdr:sp>
      <xdr:nvSpPr>
        <xdr:cNvPr id="7" name="Line 7"/>
        <xdr:cNvSpPr>
          <a:spLocks/>
        </xdr:cNvSpPr>
      </xdr:nvSpPr>
      <xdr:spPr>
        <a:xfrm>
          <a:off x="7667625" y="72485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11</xdr:col>
      <xdr:colOff>133350</xdr:colOff>
      <xdr:row>12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3914775" y="1752600"/>
          <a:ext cx="1419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実測濃度には有効数字２桁に丸めた値を記入する。（ただし検出下限値の桁までとする。）</a:t>
          </a:r>
        </a:p>
      </xdr:txBody>
    </xdr:sp>
    <xdr:clientData/>
  </xdr:twoCellAnchor>
  <xdr:twoCellAnchor>
    <xdr:from>
      <xdr:col>6</xdr:col>
      <xdr:colOff>400050</xdr:colOff>
      <xdr:row>8</xdr:row>
      <xdr:rowOff>76200</xdr:rowOff>
    </xdr:from>
    <xdr:to>
      <xdr:col>8</xdr:col>
      <xdr:colOff>57150</xdr:colOff>
      <xdr:row>10</xdr:row>
      <xdr:rowOff>95250</xdr:rowOff>
    </xdr:to>
    <xdr:sp>
      <xdr:nvSpPr>
        <xdr:cNvPr id="9" name="Line 9"/>
        <xdr:cNvSpPr>
          <a:spLocks/>
        </xdr:cNvSpPr>
      </xdr:nvSpPr>
      <xdr:spPr>
        <a:xfrm flipH="1" flipV="1">
          <a:off x="3590925" y="1562100"/>
          <a:ext cx="323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0</xdr:rowOff>
    </xdr:from>
    <xdr:to>
      <xdr:col>12</xdr:col>
      <xdr:colOff>333375</xdr:colOff>
      <xdr:row>17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4572000" y="2419350"/>
          <a:ext cx="1181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検出下限値には有効数字１桁に丸めた値を記入する。</a:t>
          </a:r>
        </a:p>
      </xdr:txBody>
    </xdr:sp>
    <xdr:clientData/>
  </xdr:twoCellAnchor>
  <xdr:twoCellAnchor>
    <xdr:from>
      <xdr:col>8</xdr:col>
      <xdr:colOff>409575</xdr:colOff>
      <xdr:row>13</xdr:row>
      <xdr:rowOff>66675</xdr:rowOff>
    </xdr:from>
    <xdr:to>
      <xdr:col>9</xdr:col>
      <xdr:colOff>266700</xdr:colOff>
      <xdr:row>15</xdr:row>
      <xdr:rowOff>85725</xdr:rowOff>
    </xdr:to>
    <xdr:sp>
      <xdr:nvSpPr>
        <xdr:cNvPr id="11" name="Line 11"/>
        <xdr:cNvSpPr>
          <a:spLocks/>
        </xdr:cNvSpPr>
      </xdr:nvSpPr>
      <xdr:spPr>
        <a:xfrm flipH="1" flipV="1">
          <a:off x="4267200" y="2219325"/>
          <a:ext cx="304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20</xdr:row>
      <xdr:rowOff>19050</xdr:rowOff>
    </xdr:from>
    <xdr:to>
      <xdr:col>13</xdr:col>
      <xdr:colOff>276225</xdr:colOff>
      <xdr:row>22</xdr:row>
      <xdr:rowOff>114300</xdr:rowOff>
    </xdr:to>
    <xdr:sp>
      <xdr:nvSpPr>
        <xdr:cNvPr id="12" name="Rectangle 12"/>
        <xdr:cNvSpPr>
          <a:spLocks/>
        </xdr:cNvSpPr>
      </xdr:nvSpPr>
      <xdr:spPr>
        <a:xfrm>
          <a:off x="4972050" y="3114675"/>
          <a:ext cx="11715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定量下限値には検出下限値と同じ桁まで丸めた値を記入する。</a:t>
          </a:r>
        </a:p>
      </xdr:txBody>
    </xdr:sp>
    <xdr:clientData/>
  </xdr:twoCellAnchor>
  <xdr:twoCellAnchor>
    <xdr:from>
      <xdr:col>9</xdr:col>
      <xdr:colOff>361950</xdr:colOff>
      <xdr:row>18</xdr:row>
      <xdr:rowOff>76200</xdr:rowOff>
    </xdr:from>
    <xdr:to>
      <xdr:col>10</xdr:col>
      <xdr:colOff>219075</xdr:colOff>
      <xdr:row>20</xdr:row>
      <xdr:rowOff>104775</xdr:rowOff>
    </xdr:to>
    <xdr:sp>
      <xdr:nvSpPr>
        <xdr:cNvPr id="13" name="Line 13"/>
        <xdr:cNvSpPr>
          <a:spLocks/>
        </xdr:cNvSpPr>
      </xdr:nvSpPr>
      <xdr:spPr>
        <a:xfrm flipH="1" flipV="1">
          <a:off x="4667250" y="290512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47</xdr:row>
      <xdr:rowOff>19050</xdr:rowOff>
    </xdr:from>
    <xdr:to>
      <xdr:col>23</xdr:col>
      <xdr:colOff>66675</xdr:colOff>
      <xdr:row>50</xdr:row>
      <xdr:rowOff>114300</xdr:rowOff>
    </xdr:to>
    <xdr:sp>
      <xdr:nvSpPr>
        <xdr:cNvPr id="14" name="Rectangle 16"/>
        <xdr:cNvSpPr>
          <a:spLocks/>
        </xdr:cNvSpPr>
      </xdr:nvSpPr>
      <xdr:spPr>
        <a:xfrm>
          <a:off x="9982200" y="6743700"/>
          <a:ext cx="1438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四季データ（有効数字２桁に丸めたもの）を平均し、四捨五入により有効数字２桁に丸めた値を記入する。
</a:t>
          </a:r>
        </a:p>
      </xdr:txBody>
    </xdr:sp>
    <xdr:clientData/>
  </xdr:twoCellAnchor>
  <xdr:twoCellAnchor>
    <xdr:from>
      <xdr:col>22</xdr:col>
      <xdr:colOff>66675</xdr:colOff>
      <xdr:row>50</xdr:row>
      <xdr:rowOff>123825</xdr:rowOff>
    </xdr:from>
    <xdr:to>
      <xdr:col>22</xdr:col>
      <xdr:colOff>304800</xdr:colOff>
      <xdr:row>53</xdr:row>
      <xdr:rowOff>38100</xdr:rowOff>
    </xdr:to>
    <xdr:sp>
      <xdr:nvSpPr>
        <xdr:cNvPr id="15" name="Line 17"/>
        <xdr:cNvSpPr>
          <a:spLocks/>
        </xdr:cNvSpPr>
      </xdr:nvSpPr>
      <xdr:spPr>
        <a:xfrm>
          <a:off x="10725150" y="72485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9"/>
  <sheetViews>
    <sheetView showZeros="0" zoomScale="115" zoomScaleNormal="115" workbookViewId="0" topLeftCell="A25">
      <selection activeCell="H35" sqref="H35"/>
    </sheetView>
  </sheetViews>
  <sheetFormatPr defaultColWidth="9.33203125" defaultRowHeight="10.5"/>
  <cols>
    <col min="1" max="1" width="5.33203125" style="3" customWidth="1"/>
    <col min="2" max="2" width="23.16015625" style="3" customWidth="1"/>
    <col min="3" max="3" width="7.83203125" style="3" customWidth="1"/>
    <col min="4" max="4" width="3.83203125" style="3" customWidth="1"/>
    <col min="5" max="7" width="7.83203125" style="3" customWidth="1"/>
    <col min="8" max="8" width="3.83203125" style="3" customWidth="1"/>
    <col min="9" max="11" width="7.83203125" style="3" customWidth="1"/>
    <col min="12" max="12" width="3.83203125" style="3" customWidth="1"/>
    <col min="13" max="15" width="7.83203125" style="3" customWidth="1"/>
    <col min="16" max="16" width="3.83203125" style="3" customWidth="1"/>
    <col min="17" max="18" width="7.83203125" style="3" customWidth="1"/>
    <col min="19" max="22" width="12.16015625" style="4" bestFit="1" customWidth="1"/>
    <col min="23" max="23" width="12.16015625" style="3" bestFit="1" customWidth="1"/>
    <col min="24" max="24" width="3.83203125" style="3" customWidth="1"/>
    <col min="25" max="27" width="7.83203125" style="3" customWidth="1"/>
    <col min="28" max="28" width="3.83203125" style="3" customWidth="1"/>
    <col min="29" max="31" width="7.83203125" style="3" customWidth="1"/>
    <col min="32" max="32" width="3.83203125" style="3" customWidth="1"/>
    <col min="33" max="35" width="7.83203125" style="3" customWidth="1"/>
    <col min="36" max="36" width="3.83203125" style="3" customWidth="1"/>
    <col min="37" max="39" width="7.83203125" style="3" customWidth="1"/>
    <col min="40" max="40" width="3.83203125" style="3" customWidth="1"/>
    <col min="41" max="43" width="7.83203125" style="3" customWidth="1"/>
    <col min="44" max="44" width="3.83203125" style="3" customWidth="1"/>
    <col min="45" max="47" width="7.83203125" style="3" customWidth="1"/>
    <col min="48" max="48" width="3.83203125" style="3" customWidth="1"/>
    <col min="49" max="51" width="7.83203125" style="3" customWidth="1"/>
    <col min="52" max="52" width="3.83203125" style="3" customWidth="1"/>
    <col min="53" max="55" width="7.83203125" style="3" customWidth="1"/>
    <col min="56" max="56" width="3.83203125" style="3" customWidth="1"/>
    <col min="57" max="59" width="7.83203125" style="3" customWidth="1"/>
    <col min="60" max="60" width="3.83203125" style="3" customWidth="1"/>
    <col min="61" max="63" width="7.83203125" style="3" customWidth="1"/>
    <col min="64" max="64" width="3.83203125" style="3" customWidth="1"/>
    <col min="65" max="67" width="7.83203125" style="3" customWidth="1"/>
    <col min="68" max="68" width="3.83203125" style="3" customWidth="1"/>
    <col min="69" max="71" width="7.83203125" style="3" customWidth="1"/>
    <col min="72" max="72" width="3.83203125" style="3" customWidth="1"/>
    <col min="73" max="75" width="7.83203125" style="3" customWidth="1"/>
    <col min="76" max="76" width="3.83203125" style="3" customWidth="1"/>
    <col min="77" max="79" width="7.83203125" style="3" customWidth="1"/>
    <col min="80" max="80" width="3.83203125" style="3" customWidth="1"/>
    <col min="81" max="83" width="7.83203125" style="3" customWidth="1"/>
    <col min="84" max="84" width="3.83203125" style="3" customWidth="1"/>
    <col min="85" max="87" width="7.83203125" style="3" customWidth="1"/>
    <col min="88" max="88" width="3.83203125" style="3" customWidth="1"/>
    <col min="89" max="91" width="7.83203125" style="3" customWidth="1"/>
    <col min="92" max="92" width="3.83203125" style="3" customWidth="1"/>
    <col min="93" max="95" width="7.83203125" style="3" customWidth="1"/>
    <col min="96" max="96" width="3.83203125" style="3" customWidth="1"/>
    <col min="97" max="99" width="7.83203125" style="3" customWidth="1"/>
    <col min="100" max="100" width="3.83203125" style="3" customWidth="1"/>
    <col min="101" max="103" width="7.83203125" style="3" customWidth="1"/>
    <col min="104" max="104" width="3.83203125" style="3" customWidth="1"/>
    <col min="105" max="105" width="7.83203125" style="0" customWidth="1"/>
    <col min="106" max="107" width="7.83203125" style="3" customWidth="1"/>
    <col min="108" max="108" width="3.83203125" style="3" customWidth="1"/>
    <col min="109" max="111" width="7.83203125" style="3" customWidth="1"/>
    <col min="112" max="112" width="3.83203125" style="3" customWidth="1"/>
    <col min="113" max="115" width="7.83203125" style="3" customWidth="1"/>
    <col min="116" max="116" width="3.83203125" style="3" customWidth="1"/>
    <col min="117" max="119" width="7.83203125" style="3" customWidth="1"/>
    <col min="120" max="120" width="3.83203125" style="3" customWidth="1"/>
    <col min="121" max="123" width="7.83203125" style="3" customWidth="1"/>
    <col min="124" max="124" width="3.83203125" style="3" customWidth="1"/>
    <col min="125" max="127" width="7.83203125" style="3" customWidth="1"/>
    <col min="128" max="128" width="3.83203125" style="3" customWidth="1"/>
    <col min="129" max="131" width="7.83203125" style="3" customWidth="1"/>
    <col min="132" max="132" width="3.83203125" style="3" customWidth="1"/>
    <col min="133" max="135" width="7.83203125" style="3" customWidth="1"/>
    <col min="136" max="136" width="3.83203125" style="3" customWidth="1"/>
    <col min="137" max="139" width="7.83203125" style="3" customWidth="1"/>
    <col min="140" max="140" width="3.83203125" style="3" customWidth="1"/>
    <col min="141" max="143" width="7.83203125" style="3" customWidth="1"/>
    <col min="144" max="144" width="3.83203125" style="3" customWidth="1"/>
    <col min="145" max="147" width="7.83203125" style="3" customWidth="1"/>
    <col min="148" max="148" width="3.83203125" style="3" customWidth="1"/>
    <col min="149" max="151" width="7.83203125" style="3" customWidth="1"/>
    <col min="152" max="152" width="3.83203125" style="3" customWidth="1"/>
    <col min="153" max="155" width="7.83203125" style="3" customWidth="1"/>
    <col min="156" max="156" width="3.83203125" style="3" customWidth="1"/>
    <col min="157" max="159" width="7.83203125" style="3" customWidth="1"/>
    <col min="160" max="160" width="3.83203125" style="3" customWidth="1"/>
    <col min="161" max="163" width="7.83203125" style="3" customWidth="1"/>
    <col min="164" max="164" width="3.83203125" style="3" customWidth="1"/>
    <col min="165" max="167" width="7.83203125" style="3" customWidth="1"/>
    <col min="168" max="168" width="3.83203125" style="3" customWidth="1"/>
    <col min="169" max="171" width="7.83203125" style="3" customWidth="1"/>
    <col min="172" max="172" width="3.83203125" style="3" customWidth="1"/>
    <col min="173" max="175" width="7.83203125" style="3" customWidth="1"/>
    <col min="176" max="176" width="3.83203125" style="3" customWidth="1"/>
    <col min="177" max="179" width="7.83203125" style="3" customWidth="1"/>
    <col min="180" max="180" width="3.83203125" style="3" customWidth="1"/>
    <col min="181" max="183" width="7.83203125" style="3" customWidth="1"/>
    <col min="184" max="184" width="3.83203125" style="3" customWidth="1"/>
    <col min="185" max="187" width="7.83203125" style="3" customWidth="1"/>
    <col min="188" max="188" width="3.83203125" style="3" customWidth="1"/>
    <col min="189" max="191" width="7.83203125" style="3" customWidth="1"/>
    <col min="192" max="192" width="3.83203125" style="3" customWidth="1"/>
    <col min="193" max="195" width="7.83203125" style="3" customWidth="1"/>
    <col min="196" max="196" width="3.83203125" style="3" customWidth="1"/>
    <col min="197" max="199" width="7.83203125" style="3" customWidth="1"/>
    <col min="200" max="200" width="3.83203125" style="3" customWidth="1"/>
    <col min="201" max="203" width="7.83203125" style="3" customWidth="1"/>
    <col min="204" max="204" width="3.83203125" style="3" customWidth="1"/>
    <col min="205" max="207" width="7.83203125" style="3" customWidth="1"/>
    <col min="208" max="208" width="3.83203125" style="3" customWidth="1"/>
    <col min="209" max="211" width="7.83203125" style="3" customWidth="1"/>
    <col min="212" max="212" width="3.83203125" style="3" customWidth="1"/>
    <col min="213" max="215" width="7.83203125" style="3" customWidth="1"/>
    <col min="216" max="216" width="3.83203125" style="3" customWidth="1"/>
    <col min="217" max="219" width="7.83203125" style="3" customWidth="1"/>
    <col min="220" max="220" width="3.83203125" style="3" customWidth="1"/>
    <col min="221" max="223" width="7.83203125" style="3" customWidth="1"/>
    <col min="224" max="224" width="3.83203125" style="3" customWidth="1"/>
    <col min="225" max="227" width="7.83203125" style="3" customWidth="1"/>
    <col min="228" max="228" width="3.83203125" style="3" customWidth="1"/>
    <col min="229" max="231" width="7.83203125" style="3" customWidth="1"/>
    <col min="232" max="232" width="3.83203125" style="3" customWidth="1"/>
    <col min="233" max="235" width="7.83203125" style="3" customWidth="1"/>
    <col min="236" max="236" width="3.83203125" style="3" customWidth="1"/>
    <col min="237" max="239" width="7.83203125" style="3" customWidth="1"/>
    <col min="240" max="240" width="3.83203125" style="3" customWidth="1"/>
    <col min="241" max="242" width="7.83203125" style="3" customWidth="1"/>
    <col min="243" max="16384" width="9.33203125" style="3" customWidth="1"/>
  </cols>
  <sheetData>
    <row r="1" spans="1:11" ht="17.25">
      <c r="A1" s="1" t="s">
        <v>67</v>
      </c>
      <c r="B1" s="2"/>
      <c r="C1" s="2"/>
      <c r="D1" s="2"/>
      <c r="E1" s="2"/>
      <c r="F1" s="2"/>
      <c r="G1" s="2"/>
      <c r="H1" s="2"/>
      <c r="I1" s="2"/>
      <c r="K1" s="6"/>
    </row>
    <row r="2" spans="2:11" ht="10.5">
      <c r="B2" s="5"/>
      <c r="C2" s="6"/>
      <c r="K2" s="6"/>
    </row>
    <row r="3" spans="2:11" ht="10.5">
      <c r="B3" s="5"/>
      <c r="C3" s="6"/>
      <c r="K3" s="6"/>
    </row>
    <row r="4" spans="2:11" ht="11.25" thickBot="1">
      <c r="B4" s="5"/>
      <c r="C4" s="6"/>
      <c r="K4" s="6"/>
    </row>
    <row r="5" spans="1:23" ht="10.5">
      <c r="A5" s="383" t="s">
        <v>0</v>
      </c>
      <c r="B5" s="384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127"/>
    </row>
    <row r="6" spans="1:23" ht="11.25" thickBot="1">
      <c r="A6" s="370" t="s">
        <v>2</v>
      </c>
      <c r="B6" s="385"/>
      <c r="C6" s="10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3"/>
      <c r="T6" s="13"/>
      <c r="U6" s="13"/>
      <c r="V6" s="13"/>
      <c r="W6" s="128"/>
    </row>
    <row r="7" spans="1:23" ht="21" customHeight="1">
      <c r="A7" s="375" t="s">
        <v>4</v>
      </c>
      <c r="B7" s="376"/>
      <c r="C7" s="366" t="s">
        <v>5</v>
      </c>
      <c r="D7" s="367"/>
      <c r="E7" s="367"/>
      <c r="F7" s="368"/>
      <c r="G7" s="369" t="s">
        <v>6</v>
      </c>
      <c r="H7" s="367"/>
      <c r="I7" s="367"/>
      <c r="J7" s="368"/>
      <c r="K7" s="369" t="s">
        <v>7</v>
      </c>
      <c r="L7" s="367"/>
      <c r="M7" s="367"/>
      <c r="N7" s="368"/>
      <c r="O7" s="369" t="s">
        <v>8</v>
      </c>
      <c r="P7" s="367"/>
      <c r="Q7" s="367"/>
      <c r="R7" s="368"/>
      <c r="S7" s="14" t="s">
        <v>5</v>
      </c>
      <c r="T7" s="15" t="s">
        <v>6</v>
      </c>
      <c r="U7" s="15" t="s">
        <v>7</v>
      </c>
      <c r="V7" s="16" t="s">
        <v>8</v>
      </c>
      <c r="W7" s="129" t="s">
        <v>85</v>
      </c>
    </row>
    <row r="8" spans="1:23" ht="24.75" customHeight="1" thickBot="1">
      <c r="A8" s="370" t="s">
        <v>9</v>
      </c>
      <c r="B8" s="371"/>
      <c r="C8" s="17" t="s">
        <v>61</v>
      </c>
      <c r="D8" s="18"/>
      <c r="E8" s="19" t="s">
        <v>10</v>
      </c>
      <c r="F8" s="20" t="s">
        <v>11</v>
      </c>
      <c r="G8" s="21" t="s">
        <v>61</v>
      </c>
      <c r="H8" s="18"/>
      <c r="I8" s="19" t="s">
        <v>10</v>
      </c>
      <c r="J8" s="22" t="s">
        <v>11</v>
      </c>
      <c r="K8" s="23" t="s">
        <v>61</v>
      </c>
      <c r="L8" s="18"/>
      <c r="M8" s="19" t="s">
        <v>10</v>
      </c>
      <c r="N8" s="20" t="s">
        <v>11</v>
      </c>
      <c r="O8" s="21" t="s">
        <v>61</v>
      </c>
      <c r="P8" s="18"/>
      <c r="Q8" s="19" t="s">
        <v>10</v>
      </c>
      <c r="R8" s="22" t="s">
        <v>11</v>
      </c>
      <c r="S8" s="24" t="s">
        <v>62</v>
      </c>
      <c r="T8" s="25" t="s">
        <v>62</v>
      </c>
      <c r="U8" s="25" t="s">
        <v>62</v>
      </c>
      <c r="V8" s="26" t="s">
        <v>62</v>
      </c>
      <c r="W8" s="135" t="s">
        <v>62</v>
      </c>
    </row>
    <row r="9" spans="1:23" ht="10.5" customHeight="1">
      <c r="A9" s="377" t="s">
        <v>63</v>
      </c>
      <c r="B9" s="27" t="s">
        <v>12</v>
      </c>
      <c r="C9" s="28">
        <v>0.35</v>
      </c>
      <c r="D9" s="29"/>
      <c r="E9" s="29">
        <v>0.003</v>
      </c>
      <c r="F9" s="173">
        <v>0.01</v>
      </c>
      <c r="G9" s="30">
        <v>0.67</v>
      </c>
      <c r="H9" s="29"/>
      <c r="I9" s="29">
        <v>0.002</v>
      </c>
      <c r="J9" s="31">
        <v>0.004</v>
      </c>
      <c r="K9" s="30">
        <v>0.69</v>
      </c>
      <c r="L9" s="29"/>
      <c r="M9" s="29">
        <v>0.002</v>
      </c>
      <c r="N9" s="31">
        <v>0.004</v>
      </c>
      <c r="O9" s="30">
        <v>0.67</v>
      </c>
      <c r="P9" s="29"/>
      <c r="Q9" s="29">
        <v>0.002</v>
      </c>
      <c r="R9" s="31">
        <v>0.004</v>
      </c>
      <c r="S9" s="14" t="s">
        <v>13</v>
      </c>
      <c r="T9" s="15" t="s">
        <v>13</v>
      </c>
      <c r="U9" s="15" t="s">
        <v>13</v>
      </c>
      <c r="V9" s="16" t="s">
        <v>13</v>
      </c>
      <c r="W9" s="75" t="s">
        <v>13</v>
      </c>
    </row>
    <row r="10" spans="1:23" ht="10.5">
      <c r="A10" s="378"/>
      <c r="B10" s="32" t="s">
        <v>14</v>
      </c>
      <c r="C10" s="33">
        <v>0.12</v>
      </c>
      <c r="D10" s="34"/>
      <c r="E10" s="34">
        <v>0.003</v>
      </c>
      <c r="F10" s="174">
        <v>0.01</v>
      </c>
      <c r="G10" s="35">
        <v>0.22</v>
      </c>
      <c r="H10" s="34"/>
      <c r="I10" s="34">
        <v>0.002</v>
      </c>
      <c r="J10" s="36">
        <v>0.004</v>
      </c>
      <c r="K10" s="35">
        <v>0.32</v>
      </c>
      <c r="L10" s="34"/>
      <c r="M10" s="34">
        <v>0.002</v>
      </c>
      <c r="N10" s="36">
        <v>0.004</v>
      </c>
      <c r="O10" s="35">
        <v>0.38</v>
      </c>
      <c r="P10" s="34"/>
      <c r="Q10" s="34">
        <v>0.002</v>
      </c>
      <c r="R10" s="36">
        <v>0.004</v>
      </c>
      <c r="S10" s="37" t="s">
        <v>13</v>
      </c>
      <c r="T10" s="38" t="s">
        <v>13</v>
      </c>
      <c r="U10" s="38" t="s">
        <v>13</v>
      </c>
      <c r="V10" s="39" t="s">
        <v>13</v>
      </c>
      <c r="W10" s="83" t="s">
        <v>13</v>
      </c>
    </row>
    <row r="11" spans="1:23" ht="10.5">
      <c r="A11" s="378"/>
      <c r="B11" s="40" t="s">
        <v>15</v>
      </c>
      <c r="C11" s="171">
        <v>0.003</v>
      </c>
      <c r="D11" s="41" t="s">
        <v>16</v>
      </c>
      <c r="E11" s="41">
        <v>0.003</v>
      </c>
      <c r="F11" s="175">
        <v>0.01</v>
      </c>
      <c r="G11" s="43">
        <v>0.001</v>
      </c>
      <c r="H11" s="41" t="s">
        <v>17</v>
      </c>
      <c r="I11" s="41">
        <v>0.002</v>
      </c>
      <c r="J11" s="42">
        <v>0.004</v>
      </c>
      <c r="K11" s="35">
        <v>0.013</v>
      </c>
      <c r="L11" s="44"/>
      <c r="M11" s="41">
        <v>0.002</v>
      </c>
      <c r="N11" s="42">
        <v>0.004</v>
      </c>
      <c r="O11" s="35">
        <v>0.018</v>
      </c>
      <c r="P11" s="41"/>
      <c r="Q11" s="41">
        <v>0.002</v>
      </c>
      <c r="R11" s="42">
        <v>0.004</v>
      </c>
      <c r="S11" s="45">
        <f>C11</f>
        <v>0.003</v>
      </c>
      <c r="T11" s="46">
        <f>G11</f>
        <v>0.001</v>
      </c>
      <c r="U11" s="46">
        <f>K11</f>
        <v>0.013</v>
      </c>
      <c r="V11" s="47">
        <f>O11</f>
        <v>0.018</v>
      </c>
      <c r="W11" s="83" t="s">
        <v>13</v>
      </c>
    </row>
    <row r="12" spans="1:23" ht="10.5">
      <c r="A12" s="378"/>
      <c r="B12" s="40" t="s">
        <v>18</v>
      </c>
      <c r="C12" s="33">
        <v>0.014</v>
      </c>
      <c r="D12" s="34" t="s">
        <v>16</v>
      </c>
      <c r="E12" s="34">
        <v>0.007</v>
      </c>
      <c r="F12" s="174">
        <v>0.02</v>
      </c>
      <c r="G12" s="164">
        <v>0.01</v>
      </c>
      <c r="H12" s="41"/>
      <c r="I12" s="34">
        <v>0.004</v>
      </c>
      <c r="J12" s="36">
        <v>0.009</v>
      </c>
      <c r="K12" s="35">
        <v>0.062</v>
      </c>
      <c r="L12" s="34"/>
      <c r="M12" s="34">
        <v>0.003</v>
      </c>
      <c r="N12" s="36">
        <v>0.009</v>
      </c>
      <c r="O12" s="168">
        <v>0.1</v>
      </c>
      <c r="P12" s="34"/>
      <c r="Q12" s="34">
        <v>0.003</v>
      </c>
      <c r="R12" s="36">
        <v>0.009</v>
      </c>
      <c r="S12" s="45">
        <f>C12</f>
        <v>0.014</v>
      </c>
      <c r="T12" s="46">
        <f>G12</f>
        <v>0.01</v>
      </c>
      <c r="U12" s="46">
        <f>K12</f>
        <v>0.062</v>
      </c>
      <c r="V12" s="47">
        <f>O12</f>
        <v>0.1</v>
      </c>
      <c r="W12" s="83" t="s">
        <v>13</v>
      </c>
    </row>
    <row r="13" spans="1:23" ht="10.5">
      <c r="A13" s="378"/>
      <c r="B13" s="32" t="s">
        <v>19</v>
      </c>
      <c r="C13" s="33">
        <v>0.013</v>
      </c>
      <c r="D13" s="41" t="s">
        <v>16</v>
      </c>
      <c r="E13" s="34">
        <v>0.006</v>
      </c>
      <c r="F13" s="174">
        <v>0.02</v>
      </c>
      <c r="G13" s="164">
        <v>0.009</v>
      </c>
      <c r="H13" s="41" t="s">
        <v>16</v>
      </c>
      <c r="I13" s="34">
        <v>0.003</v>
      </c>
      <c r="J13" s="36">
        <v>0.021</v>
      </c>
      <c r="K13" s="35">
        <v>0.083</v>
      </c>
      <c r="L13" s="34"/>
      <c r="M13" s="34">
        <v>0.005</v>
      </c>
      <c r="N13" s="36">
        <v>0.021</v>
      </c>
      <c r="O13" s="35">
        <v>0.11</v>
      </c>
      <c r="P13" s="34"/>
      <c r="Q13" s="34">
        <v>0.004</v>
      </c>
      <c r="R13" s="36">
        <v>0.021</v>
      </c>
      <c r="S13" s="45">
        <f>C13*0.1</f>
        <v>0.0013</v>
      </c>
      <c r="T13" s="46">
        <f>G13*0.1</f>
        <v>0.0009</v>
      </c>
      <c r="U13" s="46">
        <f>K13*0.1</f>
        <v>0.0083</v>
      </c>
      <c r="V13" s="47">
        <f>O13*0.1</f>
        <v>0.011000000000000001</v>
      </c>
      <c r="W13" s="83" t="s">
        <v>13</v>
      </c>
    </row>
    <row r="14" spans="1:23" ht="10.5">
      <c r="A14" s="378"/>
      <c r="B14" s="32" t="s">
        <v>20</v>
      </c>
      <c r="C14" s="33">
        <v>0.017</v>
      </c>
      <c r="D14" s="34" t="s">
        <v>16</v>
      </c>
      <c r="E14" s="34">
        <v>0.007</v>
      </c>
      <c r="F14" s="174">
        <v>0.02</v>
      </c>
      <c r="G14" s="164">
        <v>0.005</v>
      </c>
      <c r="H14" s="41" t="s">
        <v>16</v>
      </c>
      <c r="I14" s="34">
        <v>0.004</v>
      </c>
      <c r="J14" s="36">
        <v>0.021</v>
      </c>
      <c r="K14" s="35">
        <v>0.12</v>
      </c>
      <c r="L14" s="34"/>
      <c r="M14" s="34">
        <v>0.006</v>
      </c>
      <c r="N14" s="36">
        <v>0.021</v>
      </c>
      <c r="O14" s="35">
        <v>0.15</v>
      </c>
      <c r="P14" s="34"/>
      <c r="Q14" s="34">
        <v>0.005</v>
      </c>
      <c r="R14" s="36">
        <v>0.021</v>
      </c>
      <c r="S14" s="45">
        <f>C14*0.1</f>
        <v>0.0017000000000000001</v>
      </c>
      <c r="T14" s="46">
        <f>G14*0.1</f>
        <v>0.0005</v>
      </c>
      <c r="U14" s="46">
        <f>K14*0.1</f>
        <v>0.012</v>
      </c>
      <c r="V14" s="47">
        <f>O14*0.1</f>
        <v>0.015</v>
      </c>
      <c r="W14" s="133" t="s">
        <v>13</v>
      </c>
    </row>
    <row r="15" spans="1:23" ht="10.5">
      <c r="A15" s="378"/>
      <c r="B15" s="40" t="s">
        <v>21</v>
      </c>
      <c r="C15" s="33">
        <v>0.012</v>
      </c>
      <c r="D15" s="34" t="s">
        <v>16</v>
      </c>
      <c r="E15" s="34">
        <v>0.007</v>
      </c>
      <c r="F15" s="174">
        <v>0.02</v>
      </c>
      <c r="G15" s="164">
        <v>0.007</v>
      </c>
      <c r="H15" s="41" t="s">
        <v>16</v>
      </c>
      <c r="I15" s="34">
        <v>0.005</v>
      </c>
      <c r="J15" s="36">
        <v>0.031</v>
      </c>
      <c r="K15" s="35">
        <v>0.092</v>
      </c>
      <c r="L15" s="34"/>
      <c r="M15" s="34">
        <v>0.007</v>
      </c>
      <c r="N15" s="36">
        <v>0.031</v>
      </c>
      <c r="O15" s="35">
        <v>0.12</v>
      </c>
      <c r="P15" s="34"/>
      <c r="Q15" s="34">
        <v>0.006</v>
      </c>
      <c r="R15" s="36">
        <v>0.031</v>
      </c>
      <c r="S15" s="45">
        <f>C15*0.1</f>
        <v>0.0012000000000000001</v>
      </c>
      <c r="T15" s="46">
        <f>G15*0.1</f>
        <v>0.0007000000000000001</v>
      </c>
      <c r="U15" s="46">
        <f>K15*0.1</f>
        <v>0.0092</v>
      </c>
      <c r="V15" s="47">
        <f>O15*0.1</f>
        <v>0.012</v>
      </c>
      <c r="W15" s="132" t="s">
        <v>86</v>
      </c>
    </row>
    <row r="16" spans="1:23" ht="10.5">
      <c r="A16" s="378"/>
      <c r="B16" s="32" t="s">
        <v>22</v>
      </c>
      <c r="C16" s="33">
        <v>0.19</v>
      </c>
      <c r="D16" s="34"/>
      <c r="E16" s="34">
        <v>0.01</v>
      </c>
      <c r="F16" s="36">
        <v>0.05</v>
      </c>
      <c r="G16" s="168">
        <v>0.02</v>
      </c>
      <c r="H16" s="34" t="s">
        <v>16</v>
      </c>
      <c r="I16" s="34">
        <v>0.01</v>
      </c>
      <c r="J16" s="36">
        <v>0.031</v>
      </c>
      <c r="K16" s="35">
        <v>1.3</v>
      </c>
      <c r="L16" s="34"/>
      <c r="M16" s="34">
        <v>0.009</v>
      </c>
      <c r="N16" s="36">
        <v>0.031</v>
      </c>
      <c r="O16" s="35">
        <v>1.2</v>
      </c>
      <c r="P16" s="34"/>
      <c r="Q16" s="34">
        <v>0.008</v>
      </c>
      <c r="R16" s="36">
        <v>0.031</v>
      </c>
      <c r="S16" s="45">
        <f>C16*0.01</f>
        <v>0.0019</v>
      </c>
      <c r="T16" s="46">
        <f>G16*0.01</f>
        <v>0.0002</v>
      </c>
      <c r="U16" s="46">
        <f>K16*0.01</f>
        <v>0.013000000000000001</v>
      </c>
      <c r="V16" s="47">
        <f>O16*0.01</f>
        <v>0.012</v>
      </c>
      <c r="W16" s="132" t="s">
        <v>86</v>
      </c>
    </row>
    <row r="17" spans="1:23" ht="11.25" thickBot="1">
      <c r="A17" s="379"/>
      <c r="B17" s="48" t="s">
        <v>23</v>
      </c>
      <c r="C17" s="49">
        <v>0.77</v>
      </c>
      <c r="D17" s="50"/>
      <c r="E17" s="50">
        <v>0.02</v>
      </c>
      <c r="F17" s="52">
        <v>0.08</v>
      </c>
      <c r="G17" s="51">
        <v>1.2</v>
      </c>
      <c r="H17" s="50"/>
      <c r="I17" s="50">
        <v>0.02</v>
      </c>
      <c r="J17" s="52">
        <v>0.04</v>
      </c>
      <c r="K17" s="51">
        <v>9.5</v>
      </c>
      <c r="L17" s="50"/>
      <c r="M17" s="50">
        <v>0.02</v>
      </c>
      <c r="N17" s="52">
        <v>0.04</v>
      </c>
      <c r="O17" s="51">
        <v>5.2</v>
      </c>
      <c r="P17" s="50"/>
      <c r="Q17" s="50">
        <v>0.02</v>
      </c>
      <c r="R17" s="52">
        <v>0.04</v>
      </c>
      <c r="S17" s="53">
        <f>C17*0.0001</f>
        <v>7.7E-05</v>
      </c>
      <c r="T17" s="54">
        <f>G17*0.0001</f>
        <v>0.00012</v>
      </c>
      <c r="U17" s="54">
        <f>K17*0.0001</f>
        <v>0.00095</v>
      </c>
      <c r="V17" s="55">
        <f>O17*0.0001</f>
        <v>0.0005200000000000001</v>
      </c>
      <c r="W17" s="130" t="s">
        <v>86</v>
      </c>
    </row>
    <row r="18" spans="1:23" ht="10.5" customHeight="1">
      <c r="A18" s="377" t="s">
        <v>24</v>
      </c>
      <c r="B18" s="56" t="s">
        <v>25</v>
      </c>
      <c r="C18" s="28">
        <v>0.077</v>
      </c>
      <c r="D18" s="29"/>
      <c r="E18" s="29">
        <v>0.003</v>
      </c>
      <c r="F18" s="173">
        <v>0.01</v>
      </c>
      <c r="G18" s="30">
        <v>0.11</v>
      </c>
      <c r="H18" s="29"/>
      <c r="I18" s="29">
        <v>0.003</v>
      </c>
      <c r="J18" s="31">
        <v>0.008</v>
      </c>
      <c r="K18" s="30">
        <v>0.18</v>
      </c>
      <c r="L18" s="29"/>
      <c r="M18" s="29">
        <v>0.003</v>
      </c>
      <c r="N18" s="31">
        <v>0.008</v>
      </c>
      <c r="O18" s="169">
        <v>0.2</v>
      </c>
      <c r="P18" s="29"/>
      <c r="Q18" s="29">
        <v>0.003</v>
      </c>
      <c r="R18" s="31">
        <v>0.008</v>
      </c>
      <c r="S18" s="14" t="s">
        <v>13</v>
      </c>
      <c r="T18" s="15" t="s">
        <v>13</v>
      </c>
      <c r="U18" s="15" t="s">
        <v>13</v>
      </c>
      <c r="V18" s="16" t="s">
        <v>13</v>
      </c>
      <c r="W18" s="75" t="s">
        <v>13</v>
      </c>
    </row>
    <row r="19" spans="1:23" ht="10.5">
      <c r="A19" s="378"/>
      <c r="B19" s="32" t="s">
        <v>26</v>
      </c>
      <c r="C19" s="33">
        <v>0.038</v>
      </c>
      <c r="D19" s="34"/>
      <c r="E19" s="34">
        <v>0.003</v>
      </c>
      <c r="F19" s="174">
        <v>0.01</v>
      </c>
      <c r="G19" s="35">
        <v>0.066</v>
      </c>
      <c r="H19" s="34"/>
      <c r="I19" s="34">
        <v>0.003</v>
      </c>
      <c r="J19" s="36">
        <v>0.008</v>
      </c>
      <c r="K19" s="35">
        <v>0.12</v>
      </c>
      <c r="L19" s="34"/>
      <c r="M19" s="34">
        <v>0.003</v>
      </c>
      <c r="N19" s="36">
        <v>0.008</v>
      </c>
      <c r="O19" s="35">
        <v>0.12</v>
      </c>
      <c r="P19" s="34"/>
      <c r="Q19" s="34">
        <v>0.003</v>
      </c>
      <c r="R19" s="36">
        <v>0.008</v>
      </c>
      <c r="S19" s="45">
        <f>C19*0.1</f>
        <v>0.0038</v>
      </c>
      <c r="T19" s="46">
        <f>G19*0.1</f>
        <v>0.006600000000000001</v>
      </c>
      <c r="U19" s="46">
        <f>K19*0.1</f>
        <v>0.012</v>
      </c>
      <c r="V19" s="47">
        <f>O19*0.1</f>
        <v>0.012</v>
      </c>
      <c r="W19" s="83" t="s">
        <v>13</v>
      </c>
    </row>
    <row r="20" spans="1:23" ht="10.5">
      <c r="A20" s="378"/>
      <c r="B20" s="57" t="s">
        <v>27</v>
      </c>
      <c r="C20" s="33">
        <v>0.096</v>
      </c>
      <c r="D20" s="34"/>
      <c r="E20" s="34">
        <v>0.007</v>
      </c>
      <c r="F20" s="174">
        <v>0.02</v>
      </c>
      <c r="G20" s="35">
        <v>0.073</v>
      </c>
      <c r="H20" s="34"/>
      <c r="I20" s="34">
        <v>0.004</v>
      </c>
      <c r="J20" s="36">
        <v>0.006</v>
      </c>
      <c r="K20" s="35">
        <v>0.27</v>
      </c>
      <c r="L20" s="34"/>
      <c r="M20" s="34">
        <v>0.002</v>
      </c>
      <c r="N20" s="36">
        <v>0.006</v>
      </c>
      <c r="O20" s="35">
        <v>0.34</v>
      </c>
      <c r="P20" s="34"/>
      <c r="Q20" s="34">
        <v>0.002</v>
      </c>
      <c r="R20" s="36">
        <v>0.006</v>
      </c>
      <c r="S20" s="45">
        <f>C20*0.05</f>
        <v>0.0048000000000000004</v>
      </c>
      <c r="T20" s="46">
        <f>G20*0.05</f>
        <v>0.00365</v>
      </c>
      <c r="U20" s="46">
        <f>K20*0.05</f>
        <v>0.013500000000000002</v>
      </c>
      <c r="V20" s="47">
        <f>O20*0.05</f>
        <v>0.017</v>
      </c>
      <c r="W20" s="83" t="s">
        <v>13</v>
      </c>
    </row>
    <row r="21" spans="1:23" ht="10.5">
      <c r="A21" s="378"/>
      <c r="B21" s="57" t="s">
        <v>28</v>
      </c>
      <c r="C21" s="33">
        <v>0.057</v>
      </c>
      <c r="D21" s="34"/>
      <c r="E21" s="34">
        <v>0.003</v>
      </c>
      <c r="F21" s="174">
        <v>0.01</v>
      </c>
      <c r="G21" s="35">
        <v>0.056</v>
      </c>
      <c r="H21" s="34"/>
      <c r="I21" s="34">
        <v>0.003</v>
      </c>
      <c r="J21" s="36">
        <v>0.007</v>
      </c>
      <c r="K21" s="35">
        <v>0.2</v>
      </c>
      <c r="L21" s="34"/>
      <c r="M21" s="34">
        <v>0.003</v>
      </c>
      <c r="N21" s="36">
        <v>0.007</v>
      </c>
      <c r="O21" s="35">
        <v>0.28</v>
      </c>
      <c r="P21" s="34"/>
      <c r="Q21" s="34">
        <v>0.003</v>
      </c>
      <c r="R21" s="36">
        <v>0.007</v>
      </c>
      <c r="S21" s="45">
        <f>C21*0.5</f>
        <v>0.0285</v>
      </c>
      <c r="T21" s="46">
        <f>G21*0.5</f>
        <v>0.028</v>
      </c>
      <c r="U21" s="46">
        <f>K21*0.5</f>
        <v>0.1</v>
      </c>
      <c r="V21" s="47">
        <f>O21*0.5</f>
        <v>0.14</v>
      </c>
      <c r="W21" s="83" t="s">
        <v>13</v>
      </c>
    </row>
    <row r="22" spans="1:23" ht="10.5">
      <c r="A22" s="378"/>
      <c r="B22" s="57" t="s">
        <v>29</v>
      </c>
      <c r="C22" s="33">
        <v>0.076</v>
      </c>
      <c r="D22" s="34"/>
      <c r="E22" s="34">
        <v>0.007</v>
      </c>
      <c r="F22" s="174">
        <v>0.02</v>
      </c>
      <c r="G22" s="35">
        <v>0.063</v>
      </c>
      <c r="H22" s="34"/>
      <c r="I22" s="34">
        <v>0.005</v>
      </c>
      <c r="J22" s="36">
        <v>0.009</v>
      </c>
      <c r="K22" s="35">
        <v>0.28</v>
      </c>
      <c r="L22" s="34"/>
      <c r="M22" s="34">
        <v>0.003</v>
      </c>
      <c r="N22" s="36">
        <v>0.009</v>
      </c>
      <c r="O22" s="35">
        <v>0.41</v>
      </c>
      <c r="P22" s="34"/>
      <c r="Q22" s="34">
        <v>0.003</v>
      </c>
      <c r="R22" s="36">
        <v>0.009</v>
      </c>
      <c r="S22" s="45">
        <f>C22*0.1</f>
        <v>0.0076</v>
      </c>
      <c r="T22" s="46">
        <f>G22*0.1</f>
        <v>0.0063</v>
      </c>
      <c r="U22" s="46">
        <f>K22*0.1</f>
        <v>0.028000000000000004</v>
      </c>
      <c r="V22" s="47">
        <f>O22*0.1</f>
        <v>0.041</v>
      </c>
      <c r="W22" s="104" t="s">
        <v>13</v>
      </c>
    </row>
    <row r="23" spans="1:23" ht="10.5">
      <c r="A23" s="378"/>
      <c r="B23" s="57" t="s">
        <v>30</v>
      </c>
      <c r="C23" s="33">
        <v>0.072</v>
      </c>
      <c r="D23" s="41"/>
      <c r="E23" s="34">
        <v>0.007</v>
      </c>
      <c r="F23" s="174">
        <v>0.02</v>
      </c>
      <c r="G23" s="35">
        <v>0.046</v>
      </c>
      <c r="H23" s="41"/>
      <c r="I23" s="34">
        <v>0.002</v>
      </c>
      <c r="J23" s="36">
        <v>0.004</v>
      </c>
      <c r="K23" s="35">
        <v>0.25</v>
      </c>
      <c r="L23" s="34"/>
      <c r="M23" s="34">
        <v>0.002</v>
      </c>
      <c r="N23" s="36">
        <v>0.004</v>
      </c>
      <c r="O23" s="35">
        <v>0.38</v>
      </c>
      <c r="P23" s="34"/>
      <c r="Q23" s="34">
        <v>0.002</v>
      </c>
      <c r="R23" s="36">
        <v>0.004</v>
      </c>
      <c r="S23" s="45">
        <f>C23*0.1</f>
        <v>0.0072</v>
      </c>
      <c r="T23" s="46">
        <f>G23*0.1</f>
        <v>0.0046</v>
      </c>
      <c r="U23" s="46">
        <f>K23*0.1</f>
        <v>0.025</v>
      </c>
      <c r="V23" s="47">
        <f>O23*0.1</f>
        <v>0.038000000000000006</v>
      </c>
      <c r="W23" s="133" t="s">
        <v>13</v>
      </c>
    </row>
    <row r="24" spans="1:23" ht="10.5">
      <c r="A24" s="378"/>
      <c r="B24" s="57" t="s">
        <v>31</v>
      </c>
      <c r="C24" s="33">
        <v>0.0035</v>
      </c>
      <c r="D24" s="41" t="s">
        <v>17</v>
      </c>
      <c r="E24" s="34">
        <v>0.007</v>
      </c>
      <c r="F24" s="174">
        <v>0.02</v>
      </c>
      <c r="G24" s="35">
        <v>0.003</v>
      </c>
      <c r="H24" s="41" t="s">
        <v>17</v>
      </c>
      <c r="I24" s="34">
        <v>0.006</v>
      </c>
      <c r="J24" s="36">
        <v>0.021</v>
      </c>
      <c r="K24" s="164">
        <v>0.02</v>
      </c>
      <c r="L24" s="41" t="s">
        <v>90</v>
      </c>
      <c r="M24" s="34">
        <v>0.006</v>
      </c>
      <c r="N24" s="36">
        <v>0.021</v>
      </c>
      <c r="O24" s="35">
        <v>0.026</v>
      </c>
      <c r="P24" s="41"/>
      <c r="Q24" s="34">
        <v>0.005</v>
      </c>
      <c r="R24" s="36">
        <v>0.021</v>
      </c>
      <c r="S24" s="45">
        <f>C24*0.1</f>
        <v>0.00035000000000000005</v>
      </c>
      <c r="T24" s="46">
        <f>G24*0.1</f>
        <v>0.00030000000000000003</v>
      </c>
      <c r="U24" s="46">
        <f>K24*0.1</f>
        <v>0.002</v>
      </c>
      <c r="V24" s="47">
        <f>O24*0.1</f>
        <v>0.0026</v>
      </c>
      <c r="W24" s="132" t="s">
        <v>87</v>
      </c>
    </row>
    <row r="25" spans="1:23" ht="10.5">
      <c r="A25" s="378"/>
      <c r="B25" s="57" t="s">
        <v>32</v>
      </c>
      <c r="C25" s="33">
        <v>0.067</v>
      </c>
      <c r="D25" s="41"/>
      <c r="E25" s="34">
        <v>0.007</v>
      </c>
      <c r="F25" s="174">
        <v>0.02</v>
      </c>
      <c r="G25" s="35">
        <v>0.032</v>
      </c>
      <c r="H25" s="34"/>
      <c r="I25" s="34">
        <v>0.004</v>
      </c>
      <c r="J25" s="36">
        <v>0.021</v>
      </c>
      <c r="K25" s="35">
        <v>0.29</v>
      </c>
      <c r="L25" s="34"/>
      <c r="M25" s="34">
        <v>0.006</v>
      </c>
      <c r="N25" s="36">
        <v>0.021</v>
      </c>
      <c r="O25" s="35">
        <v>0.44</v>
      </c>
      <c r="P25" s="34"/>
      <c r="Q25" s="34">
        <v>0.005</v>
      </c>
      <c r="R25" s="36">
        <v>0.021</v>
      </c>
      <c r="S25" s="45">
        <f>C25*0.1</f>
        <v>0.006700000000000001</v>
      </c>
      <c r="T25" s="46">
        <f>G25*0.1</f>
        <v>0.0032</v>
      </c>
      <c r="U25" s="46">
        <f>K25*0.1</f>
        <v>0.028999999999999998</v>
      </c>
      <c r="V25" s="47">
        <f>O25*0.1</f>
        <v>0.044000000000000004</v>
      </c>
      <c r="W25" s="132" t="s">
        <v>86</v>
      </c>
    </row>
    <row r="26" spans="1:23" ht="10.5">
      <c r="A26" s="378"/>
      <c r="B26" s="57" t="s">
        <v>33</v>
      </c>
      <c r="C26" s="33">
        <v>0.24</v>
      </c>
      <c r="D26" s="34"/>
      <c r="E26" s="34">
        <v>0.01</v>
      </c>
      <c r="F26" s="36">
        <v>0.04</v>
      </c>
      <c r="G26" s="35">
        <v>0.16</v>
      </c>
      <c r="H26" s="34"/>
      <c r="I26" s="34">
        <v>0.006</v>
      </c>
      <c r="J26" s="36">
        <v>0.021</v>
      </c>
      <c r="K26" s="35">
        <v>0.87</v>
      </c>
      <c r="L26" s="34"/>
      <c r="M26" s="34">
        <v>0.005</v>
      </c>
      <c r="N26" s="36">
        <v>0.021</v>
      </c>
      <c r="O26" s="35">
        <v>1.1</v>
      </c>
      <c r="P26" s="34"/>
      <c r="Q26" s="34">
        <v>0.004</v>
      </c>
      <c r="R26" s="36">
        <v>0.021</v>
      </c>
      <c r="S26" s="45">
        <f>C26*0.01</f>
        <v>0.0024</v>
      </c>
      <c r="T26" s="46">
        <f>G26*0.01</f>
        <v>0.0016</v>
      </c>
      <c r="U26" s="46">
        <f>K26*0.01</f>
        <v>0.0087</v>
      </c>
      <c r="V26" s="47">
        <f>O26*0.01</f>
        <v>0.011000000000000001</v>
      </c>
      <c r="W26" s="132" t="s">
        <v>86</v>
      </c>
    </row>
    <row r="27" spans="1:23" ht="10.5">
      <c r="A27" s="378"/>
      <c r="B27" s="57" t="s">
        <v>34</v>
      </c>
      <c r="C27" s="172">
        <v>0.04</v>
      </c>
      <c r="D27" s="41"/>
      <c r="E27" s="34">
        <v>0.01</v>
      </c>
      <c r="F27" s="36">
        <v>0.04</v>
      </c>
      <c r="G27" s="35">
        <v>0.032</v>
      </c>
      <c r="H27" s="41"/>
      <c r="I27" s="34">
        <v>0.008</v>
      </c>
      <c r="J27" s="36">
        <v>0.024</v>
      </c>
      <c r="K27" s="35">
        <v>0.17</v>
      </c>
      <c r="L27" s="34"/>
      <c r="M27" s="34">
        <v>0.002</v>
      </c>
      <c r="N27" s="36">
        <v>0.005</v>
      </c>
      <c r="O27" s="35">
        <v>0.17</v>
      </c>
      <c r="P27" s="34"/>
      <c r="Q27" s="34">
        <v>0.002</v>
      </c>
      <c r="R27" s="36">
        <v>0.005</v>
      </c>
      <c r="S27" s="45">
        <f>C27*0.01</f>
        <v>0.0004</v>
      </c>
      <c r="T27" s="46">
        <f>G27*0.01</f>
        <v>0.00032</v>
      </c>
      <c r="U27" s="46">
        <f>K27*0.01</f>
        <v>0.0017000000000000001</v>
      </c>
      <c r="V27" s="47">
        <f>O27*0.01</f>
        <v>0.0017000000000000001</v>
      </c>
      <c r="W27" s="132" t="s">
        <v>86</v>
      </c>
    </row>
    <row r="28" spans="1:23" ht="11.25" thickBot="1">
      <c r="A28" s="379"/>
      <c r="B28" s="58" t="s">
        <v>35</v>
      </c>
      <c r="C28" s="49">
        <v>0.11</v>
      </c>
      <c r="D28" s="59"/>
      <c r="E28" s="50">
        <v>0.03</v>
      </c>
      <c r="F28" s="52">
        <v>0.09</v>
      </c>
      <c r="G28" s="163">
        <v>0.05</v>
      </c>
      <c r="H28" s="59"/>
      <c r="I28" s="50">
        <v>0.03</v>
      </c>
      <c r="J28" s="52">
        <v>0.04</v>
      </c>
      <c r="K28" s="51">
        <v>0.64</v>
      </c>
      <c r="L28" s="50"/>
      <c r="M28" s="50">
        <v>0.02</v>
      </c>
      <c r="N28" s="52">
        <v>0.04</v>
      </c>
      <c r="O28" s="162">
        <v>0.9</v>
      </c>
      <c r="P28" s="50"/>
      <c r="Q28" s="50">
        <v>0.02</v>
      </c>
      <c r="R28" s="52">
        <v>0.04</v>
      </c>
      <c r="S28" s="53">
        <f>C28*0.0001</f>
        <v>1.1000000000000001E-05</v>
      </c>
      <c r="T28" s="54">
        <f>G28*0.0001</f>
        <v>5E-06</v>
      </c>
      <c r="U28" s="54">
        <f>K28*0.0001</f>
        <v>6.400000000000001E-05</v>
      </c>
      <c r="V28" s="55">
        <f>O28*0.0001</f>
        <v>9E-05</v>
      </c>
      <c r="W28" s="131" t="s">
        <v>86</v>
      </c>
    </row>
    <row r="29" spans="1:23" ht="10.5" customHeight="1">
      <c r="A29" s="377" t="s">
        <v>36</v>
      </c>
      <c r="B29" s="60" t="s">
        <v>37</v>
      </c>
      <c r="C29" s="33">
        <v>0.097</v>
      </c>
      <c r="D29" s="34"/>
      <c r="E29" s="34">
        <v>0.007</v>
      </c>
      <c r="F29" s="174">
        <v>0.02</v>
      </c>
      <c r="G29" s="35">
        <v>0.17</v>
      </c>
      <c r="H29" s="34"/>
      <c r="I29" s="34">
        <v>0.006</v>
      </c>
      <c r="J29" s="36">
        <v>0.021</v>
      </c>
      <c r="K29" s="35">
        <v>0.11</v>
      </c>
      <c r="L29" s="34"/>
      <c r="M29" s="34">
        <v>0.006</v>
      </c>
      <c r="N29" s="36">
        <v>0.021</v>
      </c>
      <c r="O29" s="35">
        <v>0.12</v>
      </c>
      <c r="P29" s="34"/>
      <c r="Q29" s="34">
        <v>0.005</v>
      </c>
      <c r="R29" s="36">
        <v>0.021</v>
      </c>
      <c r="S29" s="61">
        <f>C29*0.0001</f>
        <v>9.7E-06</v>
      </c>
      <c r="T29" s="62">
        <f>G29*0.0001</f>
        <v>1.7000000000000003E-05</v>
      </c>
      <c r="U29" s="62">
        <f>K29*0.0001</f>
        <v>1.1000000000000001E-05</v>
      </c>
      <c r="V29" s="63">
        <f>O29*0.0001</f>
        <v>1.2E-05</v>
      </c>
      <c r="W29" s="75" t="s">
        <v>13</v>
      </c>
    </row>
    <row r="30" spans="1:23" ht="10.5">
      <c r="A30" s="378"/>
      <c r="B30" s="64" t="s">
        <v>38</v>
      </c>
      <c r="C30" s="65">
        <v>1.4</v>
      </c>
      <c r="D30" s="66"/>
      <c r="E30" s="66">
        <v>0.01</v>
      </c>
      <c r="F30" s="68">
        <v>0.03</v>
      </c>
      <c r="G30" s="67">
        <v>2.8</v>
      </c>
      <c r="H30" s="66"/>
      <c r="I30" s="66">
        <v>0.007</v>
      </c>
      <c r="J30" s="68">
        <v>0.021</v>
      </c>
      <c r="K30" s="67">
        <v>0.91</v>
      </c>
      <c r="L30" s="66"/>
      <c r="M30" s="66">
        <v>0.006</v>
      </c>
      <c r="N30" s="68">
        <v>0.021</v>
      </c>
      <c r="O30" s="67">
        <v>0.58</v>
      </c>
      <c r="P30" s="66"/>
      <c r="Q30" s="66">
        <v>0.005</v>
      </c>
      <c r="R30" s="68">
        <v>0.021</v>
      </c>
      <c r="S30" s="61">
        <f>C30*0.0001</f>
        <v>0.00014</v>
      </c>
      <c r="T30" s="62">
        <f>G30*0.0001</f>
        <v>0.00028</v>
      </c>
      <c r="U30" s="62">
        <f>K30*0.0001</f>
        <v>9.1E-05</v>
      </c>
      <c r="V30" s="63">
        <f>O30*0.0001</f>
        <v>5.8E-05</v>
      </c>
      <c r="W30" s="83" t="s">
        <v>13</v>
      </c>
    </row>
    <row r="31" spans="1:23" ht="10.5">
      <c r="A31" s="378"/>
      <c r="B31" s="60" t="s">
        <v>39</v>
      </c>
      <c r="C31" s="33">
        <v>0.076</v>
      </c>
      <c r="D31" s="34"/>
      <c r="E31" s="34">
        <v>0.007</v>
      </c>
      <c r="F31" s="174">
        <v>0.02</v>
      </c>
      <c r="G31" s="35">
        <v>0.14</v>
      </c>
      <c r="H31" s="34"/>
      <c r="I31" s="34">
        <v>0.006</v>
      </c>
      <c r="J31" s="36">
        <v>0.031</v>
      </c>
      <c r="K31" s="35">
        <v>0.16</v>
      </c>
      <c r="L31" s="34"/>
      <c r="M31" s="34">
        <v>0.007</v>
      </c>
      <c r="N31" s="36">
        <v>0.031</v>
      </c>
      <c r="O31" s="35">
        <v>0.17</v>
      </c>
      <c r="P31" s="34"/>
      <c r="Q31" s="34">
        <v>0.006</v>
      </c>
      <c r="R31" s="36">
        <v>0.031</v>
      </c>
      <c r="S31" s="45">
        <f>C31*0.1</f>
        <v>0.0076</v>
      </c>
      <c r="T31" s="46">
        <f>G31*0.1</f>
        <v>0.014000000000000002</v>
      </c>
      <c r="U31" s="62">
        <f>K31*0.1</f>
        <v>0.016</v>
      </c>
      <c r="V31" s="63">
        <f>O31*0.1</f>
        <v>0.017</v>
      </c>
      <c r="W31" s="83" t="s">
        <v>13</v>
      </c>
    </row>
    <row r="32" spans="1:23" ht="10.5">
      <c r="A32" s="378"/>
      <c r="B32" s="60" t="s">
        <v>40</v>
      </c>
      <c r="C32" s="33">
        <v>0.005</v>
      </c>
      <c r="D32" s="41" t="s">
        <v>17</v>
      </c>
      <c r="E32" s="34">
        <v>0.01</v>
      </c>
      <c r="F32" s="36">
        <v>0.03</v>
      </c>
      <c r="G32" s="35">
        <v>0.0035</v>
      </c>
      <c r="H32" s="41" t="s">
        <v>17</v>
      </c>
      <c r="I32" s="34">
        <v>0.007</v>
      </c>
      <c r="J32" s="36">
        <v>0.021</v>
      </c>
      <c r="K32" s="35">
        <v>0.017</v>
      </c>
      <c r="L32" s="41" t="s">
        <v>16</v>
      </c>
      <c r="M32" s="34">
        <v>0.005</v>
      </c>
      <c r="N32" s="36">
        <v>0.021</v>
      </c>
      <c r="O32" s="35">
        <v>0.071</v>
      </c>
      <c r="P32" s="34"/>
      <c r="Q32" s="34">
        <v>0.004</v>
      </c>
      <c r="R32" s="36">
        <v>0.021</v>
      </c>
      <c r="S32" s="61">
        <f>C32*0.01</f>
        <v>5E-05</v>
      </c>
      <c r="T32" s="62">
        <f>G32*0.01</f>
        <v>3.5000000000000004E-05</v>
      </c>
      <c r="U32" s="62">
        <f>K32*0.01</f>
        <v>0.00017</v>
      </c>
      <c r="V32" s="63">
        <f>O32*0.01</f>
        <v>0.0007099999999999999</v>
      </c>
      <c r="W32" s="83" t="s">
        <v>13</v>
      </c>
    </row>
    <row r="33" spans="1:23" ht="10.5">
      <c r="A33" s="378"/>
      <c r="B33" s="64" t="s">
        <v>41</v>
      </c>
      <c r="C33" s="65">
        <v>0.13</v>
      </c>
      <c r="D33" s="66"/>
      <c r="E33" s="66">
        <v>0.007</v>
      </c>
      <c r="F33" s="176">
        <v>0.02</v>
      </c>
      <c r="G33" s="67">
        <v>0.31</v>
      </c>
      <c r="H33" s="66"/>
      <c r="I33" s="66">
        <v>0.004</v>
      </c>
      <c r="J33" s="68">
        <v>0.031</v>
      </c>
      <c r="K33" s="67">
        <v>0.084</v>
      </c>
      <c r="L33" s="66"/>
      <c r="M33" s="66">
        <v>0.007</v>
      </c>
      <c r="N33" s="68">
        <v>0.031</v>
      </c>
      <c r="O33" s="67">
        <v>0.053</v>
      </c>
      <c r="P33" s="66"/>
      <c r="Q33" s="66">
        <v>0.006</v>
      </c>
      <c r="R33" s="68">
        <v>0.031</v>
      </c>
      <c r="S33" s="61">
        <f>C33*0.0001</f>
        <v>1.3000000000000001E-05</v>
      </c>
      <c r="T33" s="62">
        <f>G33*0.0001</f>
        <v>3.1E-05</v>
      </c>
      <c r="U33" s="62">
        <f>K33*0.0001</f>
        <v>8.400000000000001E-06</v>
      </c>
      <c r="V33" s="63">
        <f>O33*0.0001</f>
        <v>5.3E-06</v>
      </c>
      <c r="W33" s="83" t="s">
        <v>13</v>
      </c>
    </row>
    <row r="34" spans="1:23" ht="10.5">
      <c r="A34" s="378"/>
      <c r="B34" s="60" t="s">
        <v>42</v>
      </c>
      <c r="C34" s="154">
        <v>5</v>
      </c>
      <c r="D34" s="34"/>
      <c r="E34" s="34">
        <v>0.007</v>
      </c>
      <c r="F34" s="174">
        <v>0.02</v>
      </c>
      <c r="G34" s="35">
        <v>11</v>
      </c>
      <c r="H34" s="34"/>
      <c r="I34" s="34">
        <v>0.006</v>
      </c>
      <c r="J34" s="36">
        <v>0.021</v>
      </c>
      <c r="K34" s="35">
        <v>2.4</v>
      </c>
      <c r="L34" s="34"/>
      <c r="M34" s="34">
        <v>0.005</v>
      </c>
      <c r="N34" s="36">
        <v>0.021</v>
      </c>
      <c r="O34" s="35">
        <v>0.77</v>
      </c>
      <c r="P34" s="34"/>
      <c r="Q34" s="34">
        <v>0.004</v>
      </c>
      <c r="R34" s="36">
        <v>0.021</v>
      </c>
      <c r="S34" s="61">
        <f>C34*0.0001</f>
        <v>0.0005</v>
      </c>
      <c r="T34" s="62">
        <f>G34*0.0001</f>
        <v>0.0011</v>
      </c>
      <c r="U34" s="62">
        <f>K34*0.0001</f>
        <v>0.00024</v>
      </c>
      <c r="V34" s="63">
        <f>O34*0.0001</f>
        <v>7.7E-05</v>
      </c>
      <c r="W34" s="133" t="s">
        <v>13</v>
      </c>
    </row>
    <row r="35" spans="1:23" ht="10.5">
      <c r="A35" s="378"/>
      <c r="B35" s="64" t="s">
        <v>43</v>
      </c>
      <c r="C35" s="65">
        <v>2.2</v>
      </c>
      <c r="D35" s="66"/>
      <c r="E35" s="66">
        <v>0.007</v>
      </c>
      <c r="F35" s="176">
        <v>0.02</v>
      </c>
      <c r="G35" s="161">
        <v>5</v>
      </c>
      <c r="H35" s="66"/>
      <c r="I35" s="66">
        <v>0.006</v>
      </c>
      <c r="J35" s="68">
        <v>0.008</v>
      </c>
      <c r="K35" s="67">
        <v>1.1</v>
      </c>
      <c r="L35" s="66"/>
      <c r="M35" s="66">
        <v>0.003</v>
      </c>
      <c r="N35" s="68">
        <v>0.008</v>
      </c>
      <c r="O35" s="67">
        <v>0.39</v>
      </c>
      <c r="P35" s="66"/>
      <c r="Q35" s="66">
        <v>0.003</v>
      </c>
      <c r="R35" s="68">
        <v>0.008</v>
      </c>
      <c r="S35" s="61">
        <f>C35*0.0001</f>
        <v>0.00022000000000000003</v>
      </c>
      <c r="T35" s="62">
        <f>G35*0.0001</f>
        <v>0.0005</v>
      </c>
      <c r="U35" s="62">
        <f>K35*0.0001</f>
        <v>0.00011000000000000002</v>
      </c>
      <c r="V35" s="63">
        <f>O35*0.0001</f>
        <v>3.9000000000000006E-05</v>
      </c>
      <c r="W35" s="134" t="s">
        <v>86</v>
      </c>
    </row>
    <row r="36" spans="1:23" ht="10.5">
      <c r="A36" s="378"/>
      <c r="B36" s="60" t="s">
        <v>44</v>
      </c>
      <c r="C36" s="33">
        <v>0.34</v>
      </c>
      <c r="D36" s="34"/>
      <c r="E36" s="34">
        <v>0.007</v>
      </c>
      <c r="F36" s="174">
        <v>0.02</v>
      </c>
      <c r="G36" s="35">
        <v>0.43</v>
      </c>
      <c r="H36" s="34"/>
      <c r="I36" s="34">
        <v>0.005</v>
      </c>
      <c r="J36" s="36">
        <v>0.021</v>
      </c>
      <c r="K36" s="168">
        <v>0.1</v>
      </c>
      <c r="L36" s="34"/>
      <c r="M36" s="34">
        <v>0.006</v>
      </c>
      <c r="N36" s="36">
        <v>0.021</v>
      </c>
      <c r="O36" s="35">
        <v>0.045</v>
      </c>
      <c r="P36" s="34"/>
      <c r="Q36" s="34">
        <v>0.005</v>
      </c>
      <c r="R36" s="36">
        <v>0.021</v>
      </c>
      <c r="S36" s="61">
        <f>C36*0.0005</f>
        <v>0.00017</v>
      </c>
      <c r="T36" s="62">
        <f>G36*0.0005</f>
        <v>0.000215</v>
      </c>
      <c r="U36" s="62">
        <f>K36*0.0005</f>
        <v>5E-05</v>
      </c>
      <c r="V36" s="63">
        <f>O36*0.0005</f>
        <v>2.2499999999999998E-05</v>
      </c>
      <c r="W36" s="134" t="s">
        <v>86</v>
      </c>
    </row>
    <row r="37" spans="1:23" ht="10.5">
      <c r="A37" s="378"/>
      <c r="B37" s="60" t="s">
        <v>45</v>
      </c>
      <c r="C37" s="33">
        <v>0.14</v>
      </c>
      <c r="D37" s="34"/>
      <c r="E37" s="34">
        <v>0.007</v>
      </c>
      <c r="F37" s="174">
        <v>0.02</v>
      </c>
      <c r="G37" s="35">
        <v>0.48</v>
      </c>
      <c r="H37" s="34"/>
      <c r="I37" s="34">
        <v>0.006</v>
      </c>
      <c r="J37" s="36">
        <v>0.009</v>
      </c>
      <c r="K37" s="168">
        <v>0.1</v>
      </c>
      <c r="L37" s="34"/>
      <c r="M37" s="34">
        <v>0.003</v>
      </c>
      <c r="N37" s="36">
        <v>0.009</v>
      </c>
      <c r="O37" s="35">
        <v>0.079</v>
      </c>
      <c r="P37" s="34"/>
      <c r="Q37" s="34">
        <v>0.003</v>
      </c>
      <c r="R37" s="36">
        <v>0.009</v>
      </c>
      <c r="S37" s="61">
        <f>C37*0.00001</f>
        <v>1.4000000000000001E-06</v>
      </c>
      <c r="T37" s="62">
        <f>G37*0.00001</f>
        <v>4.800000000000001E-06</v>
      </c>
      <c r="U37" s="62">
        <f>K37*0.00001</f>
        <v>1.0000000000000002E-06</v>
      </c>
      <c r="V37" s="63">
        <f>O37*0.00001</f>
        <v>7.900000000000001E-07</v>
      </c>
      <c r="W37" s="134" t="s">
        <v>86</v>
      </c>
    </row>
    <row r="38" spans="1:23" ht="10.5">
      <c r="A38" s="378"/>
      <c r="B38" s="60" t="s">
        <v>46</v>
      </c>
      <c r="C38" s="33">
        <v>0.32</v>
      </c>
      <c r="D38" s="34"/>
      <c r="E38" s="34">
        <v>0.01</v>
      </c>
      <c r="F38" s="36">
        <v>0.03</v>
      </c>
      <c r="G38" s="35">
        <v>0.89</v>
      </c>
      <c r="H38" s="34"/>
      <c r="I38" s="34">
        <v>0.007</v>
      </c>
      <c r="J38" s="36">
        <v>0.021</v>
      </c>
      <c r="K38" s="35">
        <v>0.26</v>
      </c>
      <c r="L38" s="34"/>
      <c r="M38" s="34">
        <v>0.005</v>
      </c>
      <c r="N38" s="36">
        <v>0.021</v>
      </c>
      <c r="O38" s="35">
        <v>0.19</v>
      </c>
      <c r="P38" s="34"/>
      <c r="Q38" s="34">
        <v>0.004</v>
      </c>
      <c r="R38" s="36">
        <v>0.021</v>
      </c>
      <c r="S38" s="45">
        <f>C38*0.0005</f>
        <v>0.00016</v>
      </c>
      <c r="T38" s="46">
        <f>G38*0.0005</f>
        <v>0.00044500000000000003</v>
      </c>
      <c r="U38" s="46">
        <f>K38*0.0005</f>
        <v>0.00013000000000000002</v>
      </c>
      <c r="V38" s="47">
        <f>O38*0.0005</f>
        <v>9.5E-05</v>
      </c>
      <c r="W38" s="134" t="s">
        <v>86</v>
      </c>
    </row>
    <row r="39" spans="1:23" ht="10.5">
      <c r="A39" s="378"/>
      <c r="B39" s="60" t="s">
        <v>47</v>
      </c>
      <c r="C39" s="172">
        <v>0.08</v>
      </c>
      <c r="D39" s="34"/>
      <c r="E39" s="34">
        <v>0.01</v>
      </c>
      <c r="F39" s="36">
        <v>0.03</v>
      </c>
      <c r="G39" s="168">
        <v>0.2</v>
      </c>
      <c r="H39" s="34"/>
      <c r="I39" s="34">
        <v>0.007</v>
      </c>
      <c r="J39" s="36">
        <v>0.021</v>
      </c>
      <c r="K39" s="35">
        <v>0.074</v>
      </c>
      <c r="L39" s="34"/>
      <c r="M39" s="34">
        <v>0.004</v>
      </c>
      <c r="N39" s="36">
        <v>0.021</v>
      </c>
      <c r="O39" s="35">
        <v>0.067</v>
      </c>
      <c r="P39" s="34"/>
      <c r="Q39" s="34">
        <v>0.004</v>
      </c>
      <c r="R39" s="36">
        <v>0.021</v>
      </c>
      <c r="S39" s="61">
        <f>C39*0.0005</f>
        <v>4E-05</v>
      </c>
      <c r="T39" s="62">
        <f>G39*0.0005</f>
        <v>0.0001</v>
      </c>
      <c r="U39" s="62">
        <f>K39*0.0005</f>
        <v>3.7E-05</v>
      </c>
      <c r="V39" s="63">
        <f>O39*0.0005</f>
        <v>3.35E-05</v>
      </c>
      <c r="W39" s="134" t="s">
        <v>86</v>
      </c>
    </row>
    <row r="40" spans="1:23" ht="11.25" thickBot="1">
      <c r="A40" s="379"/>
      <c r="B40" s="60" t="s">
        <v>48</v>
      </c>
      <c r="C40" s="172">
        <v>0.04</v>
      </c>
      <c r="D40" s="41"/>
      <c r="E40" s="34">
        <v>0.01</v>
      </c>
      <c r="F40" s="52">
        <v>0.03</v>
      </c>
      <c r="G40" s="43">
        <v>0.026</v>
      </c>
      <c r="H40" s="41" t="s">
        <v>16</v>
      </c>
      <c r="I40" s="34">
        <v>0.007</v>
      </c>
      <c r="J40" s="52">
        <v>0.028</v>
      </c>
      <c r="K40" s="35">
        <v>0.058</v>
      </c>
      <c r="L40" s="34"/>
      <c r="M40" s="34">
        <v>0.005</v>
      </c>
      <c r="N40" s="52">
        <v>0.021</v>
      </c>
      <c r="O40" s="164">
        <v>0.002</v>
      </c>
      <c r="P40" s="34" t="s">
        <v>17</v>
      </c>
      <c r="Q40" s="34">
        <v>0.004</v>
      </c>
      <c r="R40" s="52">
        <v>0.021</v>
      </c>
      <c r="S40" s="69">
        <f>C40*0.0001</f>
        <v>4.000000000000001E-06</v>
      </c>
      <c r="T40" s="70">
        <f>G40*0.0001</f>
        <v>2.6E-06</v>
      </c>
      <c r="U40" s="70">
        <f>K40*0.0001</f>
        <v>5.8E-06</v>
      </c>
      <c r="V40" s="71">
        <f>O40*0.0001</f>
        <v>2.0000000000000002E-07</v>
      </c>
      <c r="W40" s="131" t="s">
        <v>86</v>
      </c>
    </row>
    <row r="41" spans="1:23" ht="10.5" customHeight="1">
      <c r="A41" s="380" t="s">
        <v>49</v>
      </c>
      <c r="B41" s="72" t="s">
        <v>50</v>
      </c>
      <c r="C41" s="155">
        <v>0.47</v>
      </c>
      <c r="D41" s="73" t="s">
        <v>13</v>
      </c>
      <c r="E41" s="73" t="s">
        <v>13</v>
      </c>
      <c r="F41" s="74" t="s">
        <v>13</v>
      </c>
      <c r="G41" s="30">
        <v>1.1</v>
      </c>
      <c r="H41" s="73" t="s">
        <v>13</v>
      </c>
      <c r="I41" s="73" t="s">
        <v>13</v>
      </c>
      <c r="J41" s="75" t="s">
        <v>13</v>
      </c>
      <c r="K41" s="76">
        <v>1.8</v>
      </c>
      <c r="L41" s="73" t="s">
        <v>13</v>
      </c>
      <c r="M41" s="73" t="s">
        <v>13</v>
      </c>
      <c r="N41" s="74" t="s">
        <v>13</v>
      </c>
      <c r="O41" s="30">
        <v>2.3</v>
      </c>
      <c r="P41" s="73" t="s">
        <v>13</v>
      </c>
      <c r="Q41" s="73" t="s">
        <v>13</v>
      </c>
      <c r="R41" s="75" t="s">
        <v>13</v>
      </c>
      <c r="S41" s="77" t="s">
        <v>13</v>
      </c>
      <c r="T41" s="78" t="s">
        <v>13</v>
      </c>
      <c r="U41" s="78" t="s">
        <v>13</v>
      </c>
      <c r="V41" s="79" t="s">
        <v>13</v>
      </c>
      <c r="W41" s="75" t="s">
        <v>13</v>
      </c>
    </row>
    <row r="42" spans="1:23" ht="10.5">
      <c r="A42" s="381"/>
      <c r="B42" s="80" t="s">
        <v>51</v>
      </c>
      <c r="C42" s="33">
        <v>0.19</v>
      </c>
      <c r="D42" s="81" t="s">
        <v>13</v>
      </c>
      <c r="E42" s="81" t="s">
        <v>13</v>
      </c>
      <c r="F42" s="82" t="s">
        <v>13</v>
      </c>
      <c r="G42" s="35">
        <v>0.24</v>
      </c>
      <c r="H42" s="81" t="s">
        <v>13</v>
      </c>
      <c r="I42" s="81" t="s">
        <v>13</v>
      </c>
      <c r="J42" s="83" t="s">
        <v>13</v>
      </c>
      <c r="K42" s="84">
        <v>1.5</v>
      </c>
      <c r="L42" s="81" t="s">
        <v>13</v>
      </c>
      <c r="M42" s="81" t="s">
        <v>13</v>
      </c>
      <c r="N42" s="82" t="s">
        <v>13</v>
      </c>
      <c r="O42" s="35">
        <v>2.4</v>
      </c>
      <c r="P42" s="81" t="s">
        <v>13</v>
      </c>
      <c r="Q42" s="81" t="s">
        <v>13</v>
      </c>
      <c r="R42" s="83" t="s">
        <v>13</v>
      </c>
      <c r="S42" s="77" t="s">
        <v>13</v>
      </c>
      <c r="T42" s="78" t="s">
        <v>13</v>
      </c>
      <c r="U42" s="78" t="s">
        <v>13</v>
      </c>
      <c r="V42" s="79" t="s">
        <v>13</v>
      </c>
      <c r="W42" s="83" t="s">
        <v>13</v>
      </c>
    </row>
    <row r="43" spans="1:23" ht="10.5">
      <c r="A43" s="381"/>
      <c r="B43" s="60" t="s">
        <v>52</v>
      </c>
      <c r="C43" s="33">
        <v>0.19</v>
      </c>
      <c r="D43" s="81" t="s">
        <v>13</v>
      </c>
      <c r="E43" s="81" t="s">
        <v>13</v>
      </c>
      <c r="F43" s="82" t="s">
        <v>13</v>
      </c>
      <c r="G43" s="35">
        <v>0.19</v>
      </c>
      <c r="H43" s="81" t="s">
        <v>13</v>
      </c>
      <c r="I43" s="81" t="s">
        <v>13</v>
      </c>
      <c r="J43" s="83" t="s">
        <v>13</v>
      </c>
      <c r="K43" s="84">
        <v>2</v>
      </c>
      <c r="L43" s="81" t="s">
        <v>13</v>
      </c>
      <c r="M43" s="81" t="s">
        <v>13</v>
      </c>
      <c r="N43" s="82" t="s">
        <v>13</v>
      </c>
      <c r="O43" s="35">
        <v>2.8</v>
      </c>
      <c r="P43" s="81" t="s">
        <v>13</v>
      </c>
      <c r="Q43" s="81" t="s">
        <v>13</v>
      </c>
      <c r="R43" s="83" t="s">
        <v>13</v>
      </c>
      <c r="S43" s="77" t="s">
        <v>13</v>
      </c>
      <c r="T43" s="78" t="s">
        <v>13</v>
      </c>
      <c r="U43" s="78" t="s">
        <v>13</v>
      </c>
      <c r="V43" s="79" t="s">
        <v>13</v>
      </c>
      <c r="W43" s="83" t="s">
        <v>13</v>
      </c>
    </row>
    <row r="44" spans="1:23" ht="10.5">
      <c r="A44" s="381"/>
      <c r="B44" s="80" t="s">
        <v>64</v>
      </c>
      <c r="C44" s="33">
        <v>0.37</v>
      </c>
      <c r="D44" s="81" t="s">
        <v>13</v>
      </c>
      <c r="E44" s="81" t="s">
        <v>13</v>
      </c>
      <c r="F44" s="82" t="s">
        <v>13</v>
      </c>
      <c r="G44" s="35">
        <v>0.16</v>
      </c>
      <c r="H44" s="81" t="s">
        <v>13</v>
      </c>
      <c r="I44" s="81" t="s">
        <v>13</v>
      </c>
      <c r="J44" s="83" t="s">
        <v>13</v>
      </c>
      <c r="K44" s="84">
        <v>2.3</v>
      </c>
      <c r="L44" s="81" t="s">
        <v>13</v>
      </c>
      <c r="M44" s="81" t="s">
        <v>13</v>
      </c>
      <c r="N44" s="82" t="s">
        <v>13</v>
      </c>
      <c r="O44" s="35">
        <v>2.7</v>
      </c>
      <c r="P44" s="81" t="s">
        <v>13</v>
      </c>
      <c r="Q44" s="81" t="s">
        <v>13</v>
      </c>
      <c r="R44" s="83" t="s">
        <v>13</v>
      </c>
      <c r="S44" s="37" t="s">
        <v>13</v>
      </c>
      <c r="T44" s="38" t="s">
        <v>13</v>
      </c>
      <c r="U44" s="38" t="s">
        <v>13</v>
      </c>
      <c r="V44" s="39" t="s">
        <v>13</v>
      </c>
      <c r="W44" s="83" t="s">
        <v>13</v>
      </c>
    </row>
    <row r="45" spans="1:23" s="89" customFormat="1" ht="10.5">
      <c r="A45" s="381"/>
      <c r="B45" s="85" t="s">
        <v>53</v>
      </c>
      <c r="C45" s="86">
        <v>0.77</v>
      </c>
      <c r="D45" s="81" t="s">
        <v>13</v>
      </c>
      <c r="E45" s="81" t="s">
        <v>13</v>
      </c>
      <c r="F45" s="82" t="s">
        <v>13</v>
      </c>
      <c r="G45" s="87">
        <v>1.2</v>
      </c>
      <c r="H45" s="81" t="s">
        <v>13</v>
      </c>
      <c r="I45" s="81" t="s">
        <v>13</v>
      </c>
      <c r="J45" s="83" t="s">
        <v>13</v>
      </c>
      <c r="K45" s="88">
        <v>9.5</v>
      </c>
      <c r="L45" s="81" t="s">
        <v>13</v>
      </c>
      <c r="M45" s="81" t="s">
        <v>13</v>
      </c>
      <c r="N45" s="82" t="s">
        <v>13</v>
      </c>
      <c r="O45" s="87">
        <v>5.2</v>
      </c>
      <c r="P45" s="81" t="s">
        <v>13</v>
      </c>
      <c r="Q45" s="81" t="s">
        <v>13</v>
      </c>
      <c r="R45" s="83" t="s">
        <v>13</v>
      </c>
      <c r="S45" s="77" t="s">
        <v>13</v>
      </c>
      <c r="T45" s="78" t="s">
        <v>13</v>
      </c>
      <c r="U45" s="78" t="s">
        <v>13</v>
      </c>
      <c r="V45" s="79" t="s">
        <v>13</v>
      </c>
      <c r="W45" s="83" t="s">
        <v>13</v>
      </c>
    </row>
    <row r="46" spans="1:23" s="89" customFormat="1" ht="11.25" thickBot="1">
      <c r="A46" s="382"/>
      <c r="B46" s="90" t="s">
        <v>65</v>
      </c>
      <c r="C46" s="156">
        <v>2.12</v>
      </c>
      <c r="D46" s="91" t="s">
        <v>13</v>
      </c>
      <c r="E46" s="91" t="s">
        <v>13</v>
      </c>
      <c r="F46" s="92" t="s">
        <v>13</v>
      </c>
      <c r="G46" s="160">
        <v>2.89</v>
      </c>
      <c r="H46" s="91" t="s">
        <v>13</v>
      </c>
      <c r="I46" s="91" t="s">
        <v>13</v>
      </c>
      <c r="J46" s="93" t="s">
        <v>13</v>
      </c>
      <c r="K46" s="94">
        <v>17.1</v>
      </c>
      <c r="L46" s="91" t="s">
        <v>13</v>
      </c>
      <c r="M46" s="91" t="s">
        <v>13</v>
      </c>
      <c r="N46" s="92" t="s">
        <v>13</v>
      </c>
      <c r="O46" s="167">
        <v>15.4</v>
      </c>
      <c r="P46" s="91" t="s">
        <v>13</v>
      </c>
      <c r="Q46" s="91" t="s">
        <v>13</v>
      </c>
      <c r="R46" s="93" t="s">
        <v>13</v>
      </c>
      <c r="S46" s="95" t="s">
        <v>13</v>
      </c>
      <c r="T46" s="96" t="s">
        <v>13</v>
      </c>
      <c r="U46" s="96" t="s">
        <v>13</v>
      </c>
      <c r="V46" s="97" t="s">
        <v>13</v>
      </c>
      <c r="W46" s="93" t="s">
        <v>13</v>
      </c>
    </row>
    <row r="47" spans="1:23" ht="10.5" customHeight="1">
      <c r="A47" s="372" t="s">
        <v>54</v>
      </c>
      <c r="B47" s="56" t="s">
        <v>55</v>
      </c>
      <c r="C47" s="28">
        <v>1.8</v>
      </c>
      <c r="D47" s="73" t="s">
        <v>13</v>
      </c>
      <c r="E47" s="73" t="s">
        <v>13</v>
      </c>
      <c r="F47" s="74" t="s">
        <v>13</v>
      </c>
      <c r="G47" s="30">
        <v>2.2</v>
      </c>
      <c r="H47" s="73" t="s">
        <v>13</v>
      </c>
      <c r="I47" s="73" t="s">
        <v>13</v>
      </c>
      <c r="J47" s="75" t="s">
        <v>13</v>
      </c>
      <c r="K47" s="76">
        <v>4.8</v>
      </c>
      <c r="L47" s="73" t="s">
        <v>13</v>
      </c>
      <c r="M47" s="73" t="s">
        <v>13</v>
      </c>
      <c r="N47" s="74" t="s">
        <v>13</v>
      </c>
      <c r="O47" s="30">
        <v>5.8</v>
      </c>
      <c r="P47" s="73" t="s">
        <v>13</v>
      </c>
      <c r="Q47" s="73" t="s">
        <v>13</v>
      </c>
      <c r="R47" s="75" t="s">
        <v>13</v>
      </c>
      <c r="S47" s="98" t="s">
        <v>13</v>
      </c>
      <c r="T47" s="15" t="s">
        <v>13</v>
      </c>
      <c r="U47" s="15" t="s">
        <v>13</v>
      </c>
      <c r="V47" s="16" t="s">
        <v>13</v>
      </c>
      <c r="W47" s="75" t="s">
        <v>13</v>
      </c>
    </row>
    <row r="48" spans="1:23" ht="10.5">
      <c r="A48" s="373"/>
      <c r="B48" s="60" t="s">
        <v>56</v>
      </c>
      <c r="C48" s="154">
        <v>1</v>
      </c>
      <c r="D48" s="81" t="s">
        <v>13</v>
      </c>
      <c r="E48" s="81" t="s">
        <v>13</v>
      </c>
      <c r="F48" s="82" t="s">
        <v>13</v>
      </c>
      <c r="G48" s="35">
        <v>0.81</v>
      </c>
      <c r="H48" s="81" t="s">
        <v>13</v>
      </c>
      <c r="I48" s="81" t="s">
        <v>13</v>
      </c>
      <c r="J48" s="83" t="s">
        <v>13</v>
      </c>
      <c r="K48" s="84">
        <v>3.2</v>
      </c>
      <c r="L48" s="81" t="s">
        <v>13</v>
      </c>
      <c r="M48" s="81" t="s">
        <v>13</v>
      </c>
      <c r="N48" s="82" t="s">
        <v>13</v>
      </c>
      <c r="O48" s="35">
        <v>4.4</v>
      </c>
      <c r="P48" s="81" t="s">
        <v>13</v>
      </c>
      <c r="Q48" s="81" t="s">
        <v>13</v>
      </c>
      <c r="R48" s="83" t="s">
        <v>13</v>
      </c>
      <c r="S48" s="99" t="s">
        <v>13</v>
      </c>
      <c r="T48" s="78" t="s">
        <v>13</v>
      </c>
      <c r="U48" s="78" t="s">
        <v>13</v>
      </c>
      <c r="V48" s="79" t="s">
        <v>13</v>
      </c>
      <c r="W48" s="83" t="s">
        <v>13</v>
      </c>
    </row>
    <row r="49" spans="1:23" ht="10.5">
      <c r="A49" s="373"/>
      <c r="B49" s="80" t="s">
        <v>57</v>
      </c>
      <c r="C49" s="33">
        <v>0.63</v>
      </c>
      <c r="D49" s="81" t="s">
        <v>13</v>
      </c>
      <c r="E49" s="81" t="s">
        <v>13</v>
      </c>
      <c r="F49" s="82" t="s">
        <v>13</v>
      </c>
      <c r="G49" s="35">
        <v>0.42</v>
      </c>
      <c r="H49" s="81" t="s">
        <v>13</v>
      </c>
      <c r="I49" s="81" t="s">
        <v>13</v>
      </c>
      <c r="J49" s="83" t="s">
        <v>13</v>
      </c>
      <c r="K49" s="84">
        <v>2.5</v>
      </c>
      <c r="L49" s="81" t="s">
        <v>13</v>
      </c>
      <c r="M49" s="81" t="s">
        <v>13</v>
      </c>
      <c r="N49" s="82" t="s">
        <v>13</v>
      </c>
      <c r="O49" s="35">
        <v>3.7</v>
      </c>
      <c r="P49" s="81" t="s">
        <v>13</v>
      </c>
      <c r="Q49" s="81" t="s">
        <v>13</v>
      </c>
      <c r="R49" s="83" t="s">
        <v>13</v>
      </c>
      <c r="S49" s="99" t="s">
        <v>13</v>
      </c>
      <c r="T49" s="78" t="s">
        <v>13</v>
      </c>
      <c r="U49" s="78" t="s">
        <v>13</v>
      </c>
      <c r="V49" s="79" t="s">
        <v>13</v>
      </c>
      <c r="W49" s="83" t="s">
        <v>13</v>
      </c>
    </row>
    <row r="50" spans="1:23" ht="10.5">
      <c r="A50" s="373"/>
      <c r="B50" s="80" t="s">
        <v>58</v>
      </c>
      <c r="C50" s="33">
        <v>0.32</v>
      </c>
      <c r="D50" s="81" t="s">
        <v>13</v>
      </c>
      <c r="E50" s="81" t="s">
        <v>13</v>
      </c>
      <c r="F50" s="82" t="s">
        <v>13</v>
      </c>
      <c r="G50" s="35">
        <v>0.29</v>
      </c>
      <c r="H50" s="81" t="s">
        <v>13</v>
      </c>
      <c r="I50" s="81" t="s">
        <v>13</v>
      </c>
      <c r="J50" s="83" t="s">
        <v>13</v>
      </c>
      <c r="K50" s="84">
        <v>1.6</v>
      </c>
      <c r="L50" s="81" t="s">
        <v>13</v>
      </c>
      <c r="M50" s="81" t="s">
        <v>13</v>
      </c>
      <c r="N50" s="82" t="s">
        <v>13</v>
      </c>
      <c r="O50" s="35">
        <v>1.8</v>
      </c>
      <c r="P50" s="81" t="s">
        <v>13</v>
      </c>
      <c r="Q50" s="81" t="s">
        <v>13</v>
      </c>
      <c r="R50" s="83" t="s">
        <v>13</v>
      </c>
      <c r="S50" s="99" t="s">
        <v>13</v>
      </c>
      <c r="T50" s="78" t="s">
        <v>13</v>
      </c>
      <c r="U50" s="78" t="s">
        <v>13</v>
      </c>
      <c r="V50" s="79" t="s">
        <v>13</v>
      </c>
      <c r="W50" s="83" t="s">
        <v>13</v>
      </c>
    </row>
    <row r="51" spans="1:23" s="89" customFormat="1" ht="10.5">
      <c r="A51" s="373"/>
      <c r="B51" s="100" t="s">
        <v>59</v>
      </c>
      <c r="C51" s="101">
        <v>0.11</v>
      </c>
      <c r="D51" s="102" t="s">
        <v>13</v>
      </c>
      <c r="E51" s="102" t="s">
        <v>13</v>
      </c>
      <c r="F51" s="103" t="s">
        <v>13</v>
      </c>
      <c r="G51" s="159">
        <v>0.05</v>
      </c>
      <c r="H51" s="102" t="s">
        <v>13</v>
      </c>
      <c r="I51" s="102" t="s">
        <v>13</v>
      </c>
      <c r="J51" s="104" t="s">
        <v>13</v>
      </c>
      <c r="K51" s="105">
        <v>0.64</v>
      </c>
      <c r="L51" s="102" t="s">
        <v>13</v>
      </c>
      <c r="M51" s="102" t="s">
        <v>13</v>
      </c>
      <c r="N51" s="103" t="s">
        <v>13</v>
      </c>
      <c r="O51" s="177">
        <v>0.9</v>
      </c>
      <c r="P51" s="102" t="s">
        <v>13</v>
      </c>
      <c r="Q51" s="102" t="s">
        <v>13</v>
      </c>
      <c r="R51" s="104" t="s">
        <v>13</v>
      </c>
      <c r="S51" s="106" t="s">
        <v>13</v>
      </c>
      <c r="T51" s="107" t="s">
        <v>13</v>
      </c>
      <c r="U51" s="107" t="s">
        <v>13</v>
      </c>
      <c r="V51" s="108" t="s">
        <v>13</v>
      </c>
      <c r="W51" s="104" t="s">
        <v>13</v>
      </c>
    </row>
    <row r="52" spans="1:23" s="89" customFormat="1" ht="11.25" thickBot="1">
      <c r="A52" s="374"/>
      <c r="B52" s="109" t="s">
        <v>66</v>
      </c>
      <c r="C52" s="157">
        <v>3.86</v>
      </c>
      <c r="D52" s="110" t="s">
        <v>13</v>
      </c>
      <c r="E52" s="110" t="s">
        <v>13</v>
      </c>
      <c r="F52" s="111" t="s">
        <v>13</v>
      </c>
      <c r="G52" s="158">
        <v>3.77</v>
      </c>
      <c r="H52" s="110" t="s">
        <v>13</v>
      </c>
      <c r="I52" s="110" t="s">
        <v>13</v>
      </c>
      <c r="J52" s="112" t="s">
        <v>13</v>
      </c>
      <c r="K52" s="165">
        <v>12.74</v>
      </c>
      <c r="L52" s="110" t="s">
        <v>13</v>
      </c>
      <c r="M52" s="110" t="s">
        <v>13</v>
      </c>
      <c r="N52" s="111" t="s">
        <v>13</v>
      </c>
      <c r="O52" s="166">
        <v>16.6</v>
      </c>
      <c r="P52" s="110" t="s">
        <v>13</v>
      </c>
      <c r="Q52" s="110" t="s">
        <v>13</v>
      </c>
      <c r="R52" s="112" t="s">
        <v>13</v>
      </c>
      <c r="S52" s="113" t="s">
        <v>13</v>
      </c>
      <c r="T52" s="114" t="s">
        <v>13</v>
      </c>
      <c r="U52" s="114" t="s">
        <v>13</v>
      </c>
      <c r="V52" s="115" t="s">
        <v>13</v>
      </c>
      <c r="W52" s="112" t="s">
        <v>13</v>
      </c>
    </row>
    <row r="53" spans="1:242" ht="10.5">
      <c r="A53" s="375" t="s">
        <v>88</v>
      </c>
      <c r="B53" s="376"/>
      <c r="C53" s="148" t="s">
        <v>13</v>
      </c>
      <c r="D53" s="146" t="s">
        <v>13</v>
      </c>
      <c r="E53" s="146" t="s">
        <v>13</v>
      </c>
      <c r="F53" s="147" t="s">
        <v>13</v>
      </c>
      <c r="G53" s="145" t="s">
        <v>13</v>
      </c>
      <c r="H53" s="146" t="s">
        <v>13</v>
      </c>
      <c r="I53" s="146" t="s">
        <v>13</v>
      </c>
      <c r="J53" s="147" t="s">
        <v>13</v>
      </c>
      <c r="K53" s="148" t="s">
        <v>13</v>
      </c>
      <c r="L53" s="146" t="s">
        <v>13</v>
      </c>
      <c r="M53" s="146" t="s">
        <v>13</v>
      </c>
      <c r="N53" s="149" t="s">
        <v>13</v>
      </c>
      <c r="O53" s="145" t="s">
        <v>13</v>
      </c>
      <c r="P53" s="146" t="s">
        <v>13</v>
      </c>
      <c r="Q53" s="146" t="s">
        <v>13</v>
      </c>
      <c r="R53" s="147" t="s">
        <v>13</v>
      </c>
      <c r="S53" s="150">
        <f>SUM(S11,S12:S19,S20:S28,S29:S32,S33:S40)</f>
        <v>0.09384609999999997</v>
      </c>
      <c r="T53" s="151">
        <f>SUM(T11,T12:T19,T20:T28,T29:T32,T33:T40)</f>
        <v>0.08472540000000003</v>
      </c>
      <c r="U53" s="151">
        <f>SUM(U11,U12:U19,U20:U28,U29:U32,U33:U40)</f>
        <v>0.3552682000000001</v>
      </c>
      <c r="V53" s="152">
        <f>SUM(V11,V12:V19,V20:V28,V29:V32,V33:V40)</f>
        <v>0.49396328999999994</v>
      </c>
      <c r="W53" s="153" t="s">
        <v>86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7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</row>
    <row r="54" spans="1:242" ht="11.25" thickBot="1">
      <c r="A54" s="364" t="s">
        <v>60</v>
      </c>
      <c r="B54" s="365"/>
      <c r="C54" s="139" t="s">
        <v>13</v>
      </c>
      <c r="D54" s="137" t="s">
        <v>13</v>
      </c>
      <c r="E54" s="137" t="s">
        <v>13</v>
      </c>
      <c r="F54" s="140" t="s">
        <v>13</v>
      </c>
      <c r="G54" s="136" t="s">
        <v>13</v>
      </c>
      <c r="H54" s="137" t="s">
        <v>13</v>
      </c>
      <c r="I54" s="137" t="s">
        <v>13</v>
      </c>
      <c r="J54" s="138" t="s">
        <v>13</v>
      </c>
      <c r="K54" s="139" t="s">
        <v>13</v>
      </c>
      <c r="L54" s="137" t="s">
        <v>13</v>
      </c>
      <c r="M54" s="137" t="s">
        <v>13</v>
      </c>
      <c r="N54" s="140" t="s">
        <v>13</v>
      </c>
      <c r="O54" s="136" t="s">
        <v>13</v>
      </c>
      <c r="P54" s="137" t="s">
        <v>13</v>
      </c>
      <c r="Q54" s="137" t="s">
        <v>13</v>
      </c>
      <c r="R54" s="138" t="s">
        <v>13</v>
      </c>
      <c r="S54" s="141">
        <v>0.094</v>
      </c>
      <c r="T54" s="142">
        <v>0.085</v>
      </c>
      <c r="U54" s="141">
        <v>0.36</v>
      </c>
      <c r="V54" s="143">
        <v>0.49</v>
      </c>
      <c r="W54" s="144">
        <v>0.26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7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</row>
    <row r="55" spans="1:242" ht="10.5">
      <c r="A55" s="120"/>
      <c r="B55" s="124"/>
      <c r="C55" s="120"/>
      <c r="D55" s="120"/>
      <c r="E55" s="120"/>
      <c r="F55" s="120"/>
      <c r="G55" s="120"/>
      <c r="H55" s="120"/>
      <c r="I55" s="120"/>
      <c r="J55" s="120"/>
      <c r="L55" s="120"/>
      <c r="M55" s="120"/>
      <c r="N55" s="120"/>
      <c r="O55" s="120"/>
      <c r="P55" s="120"/>
      <c r="Q55" s="120"/>
      <c r="R55" s="120"/>
      <c r="S55" s="125"/>
      <c r="T55" s="125"/>
      <c r="U55" s="125"/>
      <c r="V55" s="125"/>
      <c r="W55" s="12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7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</row>
    <row r="56" spans="2:242" ht="10.5">
      <c r="B56" s="6"/>
      <c r="C56" s="120"/>
      <c r="D56" s="120"/>
      <c r="E56" s="120"/>
      <c r="F56" s="120"/>
      <c r="G56" s="120"/>
      <c r="H56" s="120"/>
      <c r="I56" s="120"/>
      <c r="J56" s="120"/>
      <c r="L56" s="120"/>
      <c r="M56" s="120"/>
      <c r="N56" s="120"/>
      <c r="O56" s="120"/>
      <c r="P56" s="120"/>
      <c r="Q56" s="120"/>
      <c r="R56" s="120"/>
      <c r="S56" s="121"/>
      <c r="T56" s="121"/>
      <c r="U56" s="121"/>
      <c r="V56" s="121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7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</row>
    <row r="57" spans="2:104" ht="10.5">
      <c r="B57" s="6"/>
      <c r="C57" s="122"/>
      <c r="D57" s="122"/>
      <c r="E57" s="122"/>
      <c r="F57" s="122"/>
      <c r="G57" s="122"/>
      <c r="H57" s="122"/>
      <c r="I57" s="122"/>
      <c r="J57" s="122"/>
      <c r="L57" s="122"/>
      <c r="M57" s="122"/>
      <c r="N57" s="122"/>
      <c r="O57" s="122"/>
      <c r="P57" s="122"/>
      <c r="Q57" s="122"/>
      <c r="R57" s="122"/>
      <c r="S57" s="123"/>
      <c r="T57" s="123"/>
      <c r="U57" s="123"/>
      <c r="V57" s="123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</row>
    <row r="58" ht="10.5">
      <c r="B58" s="6"/>
    </row>
    <row r="59" ht="10.5">
      <c r="B59" s="6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107"/>
  <sheetViews>
    <sheetView showZeros="0" tabSelected="1" view="pageBreakPreview" zoomScale="85" zoomScaleSheetLayoutView="85" workbookViewId="0" topLeftCell="A1">
      <selection activeCell="A1" sqref="A1"/>
    </sheetView>
  </sheetViews>
  <sheetFormatPr defaultColWidth="9.33203125" defaultRowHeight="10.5"/>
  <cols>
    <col min="1" max="1" width="5.33203125" style="3" customWidth="1"/>
    <col min="2" max="2" width="23.16015625" style="3" customWidth="1"/>
    <col min="3" max="3" width="7.83203125" style="3" customWidth="1"/>
    <col min="4" max="4" width="3.83203125" style="3" customWidth="1"/>
    <col min="5" max="7" width="7.83203125" style="3" customWidth="1"/>
    <col min="8" max="8" width="3.83203125" style="3" customWidth="1"/>
    <col min="9" max="10" width="7.83203125" style="3" customWidth="1"/>
    <col min="11" max="11" width="7.83203125" style="321" customWidth="1"/>
    <col min="12" max="12" width="3.83203125" style="3" customWidth="1"/>
    <col min="13" max="13" width="7.83203125" style="3" customWidth="1"/>
    <col min="14" max="14" width="8.83203125" style="3" bestFit="1" customWidth="1"/>
    <col min="15" max="15" width="7.83203125" style="3" customWidth="1"/>
    <col min="16" max="16" width="3.83203125" style="3" customWidth="1"/>
    <col min="17" max="18" width="7.83203125" style="3" customWidth="1"/>
    <col min="19" max="22" width="10.83203125" style="4" customWidth="1"/>
    <col min="23" max="23" width="12.16015625" style="3" bestFit="1" customWidth="1"/>
    <col min="24" max="24" width="3.83203125" style="3" customWidth="1"/>
    <col min="25" max="27" width="7.83203125" style="3" customWidth="1"/>
    <col min="28" max="28" width="3.83203125" style="3" customWidth="1"/>
    <col min="29" max="31" width="7.83203125" style="3" customWidth="1"/>
    <col min="32" max="32" width="3.83203125" style="3" customWidth="1"/>
    <col min="33" max="35" width="7.83203125" style="3" customWidth="1"/>
    <col min="36" max="36" width="3.83203125" style="3" customWidth="1"/>
    <col min="37" max="39" width="7.83203125" style="3" customWidth="1"/>
    <col min="40" max="40" width="3.83203125" style="3" customWidth="1"/>
    <col min="41" max="43" width="7.83203125" style="3" customWidth="1"/>
    <col min="44" max="44" width="3.83203125" style="3" customWidth="1"/>
    <col min="45" max="47" width="7.83203125" style="3" customWidth="1"/>
    <col min="48" max="48" width="3.83203125" style="3" customWidth="1"/>
    <col min="49" max="51" width="7.83203125" style="3" customWidth="1"/>
    <col min="52" max="52" width="3.83203125" style="3" customWidth="1"/>
    <col min="53" max="55" width="7.83203125" style="3" customWidth="1"/>
    <col min="56" max="56" width="3.83203125" style="3" customWidth="1"/>
    <col min="57" max="59" width="7.83203125" style="3" customWidth="1"/>
    <col min="60" max="60" width="3.83203125" style="3" customWidth="1"/>
    <col min="61" max="63" width="7.83203125" style="3" customWidth="1"/>
    <col min="64" max="64" width="3.83203125" style="3" customWidth="1"/>
    <col min="65" max="67" width="7.83203125" style="3" customWidth="1"/>
    <col min="68" max="68" width="3.83203125" style="3" customWidth="1"/>
    <col min="69" max="71" width="7.83203125" style="3" customWidth="1"/>
    <col min="72" max="72" width="3.83203125" style="3" customWidth="1"/>
    <col min="73" max="75" width="7.83203125" style="3" customWidth="1"/>
    <col min="76" max="76" width="3.83203125" style="3" customWidth="1"/>
    <col min="77" max="79" width="7.83203125" style="3" customWidth="1"/>
    <col min="80" max="80" width="3.83203125" style="3" customWidth="1"/>
    <col min="81" max="83" width="7.83203125" style="3" customWidth="1"/>
    <col min="84" max="84" width="3.83203125" style="3" customWidth="1"/>
    <col min="85" max="87" width="7.83203125" style="3" customWidth="1"/>
    <col min="88" max="88" width="3.83203125" style="3" customWidth="1"/>
    <col min="89" max="91" width="7.83203125" style="3" customWidth="1"/>
    <col min="92" max="92" width="3.83203125" style="3" customWidth="1"/>
    <col min="93" max="95" width="7.83203125" style="3" customWidth="1"/>
    <col min="96" max="96" width="3.83203125" style="3" customWidth="1"/>
    <col min="97" max="99" width="7.83203125" style="3" customWidth="1"/>
    <col min="100" max="100" width="3.83203125" style="3" customWidth="1"/>
    <col min="101" max="103" width="7.83203125" style="3" customWidth="1"/>
    <col min="104" max="104" width="3.83203125" style="3" customWidth="1"/>
    <col min="105" max="105" width="7.83203125" style="0" customWidth="1"/>
    <col min="106" max="107" width="7.83203125" style="3" customWidth="1"/>
    <col min="108" max="108" width="3.83203125" style="3" customWidth="1"/>
    <col min="109" max="111" width="7.83203125" style="3" customWidth="1"/>
    <col min="112" max="112" width="3.83203125" style="3" customWidth="1"/>
    <col min="113" max="115" width="7.83203125" style="3" customWidth="1"/>
    <col min="116" max="116" width="3.83203125" style="3" customWidth="1"/>
    <col min="117" max="119" width="7.83203125" style="3" customWidth="1"/>
    <col min="120" max="120" width="3.83203125" style="3" customWidth="1"/>
    <col min="121" max="123" width="7.83203125" style="3" customWidth="1"/>
    <col min="124" max="124" width="3.83203125" style="3" customWidth="1"/>
    <col min="125" max="127" width="7.83203125" style="3" customWidth="1"/>
    <col min="128" max="128" width="3.83203125" style="3" customWidth="1"/>
    <col min="129" max="131" width="7.83203125" style="3" customWidth="1"/>
    <col min="132" max="132" width="3.83203125" style="3" customWidth="1"/>
    <col min="133" max="135" width="7.83203125" style="3" customWidth="1"/>
    <col min="136" max="136" width="3.83203125" style="3" customWidth="1"/>
    <col min="137" max="139" width="7.83203125" style="3" customWidth="1"/>
    <col min="140" max="140" width="3.83203125" style="3" customWidth="1"/>
    <col min="141" max="143" width="7.83203125" style="3" customWidth="1"/>
    <col min="144" max="144" width="3.83203125" style="3" customWidth="1"/>
    <col min="145" max="147" width="7.83203125" style="3" customWidth="1"/>
    <col min="148" max="148" width="3.83203125" style="3" customWidth="1"/>
    <col min="149" max="151" width="7.83203125" style="3" customWidth="1"/>
    <col min="152" max="152" width="3.83203125" style="3" customWidth="1"/>
    <col min="153" max="155" width="7.83203125" style="3" customWidth="1"/>
    <col min="156" max="156" width="3.83203125" style="3" customWidth="1"/>
    <col min="157" max="159" width="7.83203125" style="3" customWidth="1"/>
    <col min="160" max="160" width="3.83203125" style="3" customWidth="1"/>
    <col min="161" max="163" width="7.83203125" style="3" customWidth="1"/>
    <col min="164" max="164" width="3.83203125" style="3" customWidth="1"/>
    <col min="165" max="167" width="7.83203125" style="3" customWidth="1"/>
    <col min="168" max="168" width="3.83203125" style="3" customWidth="1"/>
    <col min="169" max="171" width="7.83203125" style="3" customWidth="1"/>
    <col min="172" max="172" width="3.83203125" style="3" customWidth="1"/>
    <col min="173" max="175" width="7.83203125" style="3" customWidth="1"/>
    <col min="176" max="176" width="3.83203125" style="3" customWidth="1"/>
    <col min="177" max="179" width="7.83203125" style="3" customWidth="1"/>
    <col min="180" max="180" width="3.83203125" style="3" customWidth="1"/>
    <col min="181" max="183" width="7.83203125" style="3" customWidth="1"/>
    <col min="184" max="184" width="3.83203125" style="3" customWidth="1"/>
    <col min="185" max="187" width="7.83203125" style="3" customWidth="1"/>
    <col min="188" max="188" width="3.83203125" style="3" customWidth="1"/>
    <col min="189" max="191" width="7.83203125" style="3" customWidth="1"/>
    <col min="192" max="192" width="3.83203125" style="3" customWidth="1"/>
    <col min="193" max="195" width="7.83203125" style="3" customWidth="1"/>
    <col min="196" max="196" width="3.83203125" style="3" customWidth="1"/>
    <col min="197" max="199" width="7.83203125" style="3" customWidth="1"/>
    <col min="200" max="200" width="3.83203125" style="3" customWidth="1"/>
    <col min="201" max="203" width="7.83203125" style="3" customWidth="1"/>
    <col min="204" max="204" width="3.83203125" style="3" customWidth="1"/>
    <col min="205" max="207" width="7.83203125" style="3" customWidth="1"/>
    <col min="208" max="208" width="3.83203125" style="3" customWidth="1"/>
    <col min="209" max="211" width="7.83203125" style="3" customWidth="1"/>
    <col min="212" max="212" width="3.83203125" style="3" customWidth="1"/>
    <col min="213" max="215" width="7.83203125" style="3" customWidth="1"/>
    <col min="216" max="216" width="3.83203125" style="3" customWidth="1"/>
    <col min="217" max="219" width="7.83203125" style="3" customWidth="1"/>
    <col min="220" max="220" width="3.83203125" style="3" customWidth="1"/>
    <col min="221" max="223" width="7.83203125" style="3" customWidth="1"/>
    <col min="224" max="224" width="3.83203125" style="3" customWidth="1"/>
    <col min="225" max="227" width="7.83203125" style="3" customWidth="1"/>
    <col min="228" max="228" width="3.83203125" style="3" customWidth="1"/>
    <col min="229" max="231" width="7.83203125" style="3" customWidth="1"/>
    <col min="232" max="232" width="3.83203125" style="3" customWidth="1"/>
    <col min="233" max="235" width="7.83203125" style="3" customWidth="1"/>
    <col min="236" max="236" width="3.83203125" style="3" customWidth="1"/>
    <col min="237" max="239" width="7.83203125" style="3" customWidth="1"/>
    <col min="240" max="240" width="3.83203125" style="3" customWidth="1"/>
    <col min="241" max="242" width="7.83203125" style="3" customWidth="1"/>
    <col min="243" max="16384" width="9.33203125" style="3" customWidth="1"/>
  </cols>
  <sheetData>
    <row r="1" spans="1:11" ht="17.25">
      <c r="A1" s="234" t="s">
        <v>67</v>
      </c>
      <c r="B1" s="118"/>
      <c r="C1" s="118"/>
      <c r="D1" s="118"/>
      <c r="E1" s="118"/>
      <c r="F1" s="118"/>
      <c r="G1" s="118"/>
      <c r="H1" s="118"/>
      <c r="I1" s="118"/>
      <c r="K1" s="311"/>
    </row>
    <row r="2" spans="1:18" ht="17.25">
      <c r="A2" s="234"/>
      <c r="B2" s="118"/>
      <c r="C2" s="118"/>
      <c r="D2" s="118"/>
      <c r="E2" s="118"/>
      <c r="F2" s="118"/>
      <c r="G2" s="118"/>
      <c r="H2" s="118"/>
      <c r="I2" s="118"/>
      <c r="K2" s="311"/>
      <c r="R2" s="3" t="s">
        <v>122</v>
      </c>
    </row>
    <row r="3" spans="1:18" ht="17.25">
      <c r="A3" s="234"/>
      <c r="B3" s="118"/>
      <c r="C3" s="118"/>
      <c r="D3" s="118"/>
      <c r="E3" s="118"/>
      <c r="F3" s="118"/>
      <c r="G3" s="118"/>
      <c r="H3" s="118"/>
      <c r="I3" s="118"/>
      <c r="K3" s="311"/>
      <c r="R3" s="3" t="s">
        <v>123</v>
      </c>
    </row>
    <row r="4" spans="2:18" ht="11.25" thickBot="1">
      <c r="B4" s="5"/>
      <c r="C4" s="6"/>
      <c r="K4" s="311"/>
      <c r="R4" s="6"/>
    </row>
    <row r="5" spans="1:23" ht="10.5">
      <c r="A5" s="383" t="s">
        <v>0</v>
      </c>
      <c r="B5" s="384"/>
      <c r="C5" s="208" t="s">
        <v>96</v>
      </c>
      <c r="D5" s="227"/>
      <c r="E5" s="227"/>
      <c r="F5" s="227"/>
      <c r="G5" s="227"/>
      <c r="H5" s="227"/>
      <c r="I5" s="227"/>
      <c r="J5" s="227"/>
      <c r="K5" s="312"/>
      <c r="L5" s="227"/>
      <c r="M5" s="227"/>
      <c r="N5" s="227"/>
      <c r="O5" s="227"/>
      <c r="P5" s="227"/>
      <c r="Q5" s="227"/>
      <c r="R5" s="227"/>
      <c r="S5" s="228"/>
      <c r="T5" s="228"/>
      <c r="U5" s="228"/>
      <c r="V5" s="228"/>
      <c r="W5" s="229"/>
    </row>
    <row r="6" spans="1:23" ht="11.25" thickBot="1">
      <c r="A6" s="370" t="s">
        <v>2</v>
      </c>
      <c r="B6" s="385"/>
      <c r="C6" s="209" t="s">
        <v>97</v>
      </c>
      <c r="D6" s="230"/>
      <c r="E6" s="230"/>
      <c r="F6" s="230"/>
      <c r="G6" s="230"/>
      <c r="H6" s="230"/>
      <c r="I6" s="230"/>
      <c r="J6" s="230"/>
      <c r="K6" s="313"/>
      <c r="L6" s="230"/>
      <c r="M6" s="230"/>
      <c r="N6" s="230"/>
      <c r="O6" s="230"/>
      <c r="P6" s="230"/>
      <c r="Q6" s="231"/>
      <c r="R6" s="231"/>
      <c r="S6" s="232"/>
      <c r="T6" s="232"/>
      <c r="U6" s="232"/>
      <c r="V6" s="232"/>
      <c r="W6" s="233"/>
    </row>
    <row r="7" spans="1:23" ht="21" customHeight="1">
      <c r="A7" s="375" t="s">
        <v>4</v>
      </c>
      <c r="B7" s="376"/>
      <c r="C7" s="386" t="s">
        <v>104</v>
      </c>
      <c r="D7" s="387"/>
      <c r="E7" s="387"/>
      <c r="F7" s="388"/>
      <c r="G7" s="389" t="s">
        <v>105</v>
      </c>
      <c r="H7" s="390"/>
      <c r="I7" s="390"/>
      <c r="J7" s="391"/>
      <c r="K7" s="392" t="s">
        <v>106</v>
      </c>
      <c r="L7" s="387"/>
      <c r="M7" s="387"/>
      <c r="N7" s="388"/>
      <c r="O7" s="392" t="s">
        <v>107</v>
      </c>
      <c r="P7" s="387"/>
      <c r="Q7" s="387"/>
      <c r="R7" s="388"/>
      <c r="S7" s="14" t="s">
        <v>5</v>
      </c>
      <c r="T7" s="15" t="s">
        <v>6</v>
      </c>
      <c r="U7" s="15" t="s">
        <v>7</v>
      </c>
      <c r="V7" s="16" t="s">
        <v>8</v>
      </c>
      <c r="W7" s="129" t="s">
        <v>85</v>
      </c>
    </row>
    <row r="8" spans="1:23" ht="24.75" customHeight="1" thickBot="1">
      <c r="A8" s="370" t="s">
        <v>9</v>
      </c>
      <c r="B8" s="371"/>
      <c r="C8" s="17" t="s">
        <v>61</v>
      </c>
      <c r="D8" s="18"/>
      <c r="E8" s="19" t="s">
        <v>10</v>
      </c>
      <c r="F8" s="20" t="s">
        <v>11</v>
      </c>
      <c r="G8" s="21" t="s">
        <v>61</v>
      </c>
      <c r="H8" s="18"/>
      <c r="I8" s="19" t="s">
        <v>10</v>
      </c>
      <c r="J8" s="22" t="s">
        <v>11</v>
      </c>
      <c r="K8" s="314" t="s">
        <v>61</v>
      </c>
      <c r="L8" s="18"/>
      <c r="M8" s="19" t="s">
        <v>10</v>
      </c>
      <c r="N8" s="20" t="s">
        <v>11</v>
      </c>
      <c r="O8" s="21" t="s">
        <v>61</v>
      </c>
      <c r="P8" s="18"/>
      <c r="Q8" s="19" t="s">
        <v>10</v>
      </c>
      <c r="R8" s="22" t="s">
        <v>11</v>
      </c>
      <c r="S8" s="24" t="s">
        <v>62</v>
      </c>
      <c r="T8" s="25" t="s">
        <v>62</v>
      </c>
      <c r="U8" s="25" t="s">
        <v>62</v>
      </c>
      <c r="V8" s="26" t="s">
        <v>62</v>
      </c>
      <c r="W8" s="135" t="s">
        <v>62</v>
      </c>
    </row>
    <row r="9" spans="1:23" ht="10.5" customHeight="1">
      <c r="A9" s="377" t="s">
        <v>68</v>
      </c>
      <c r="B9" s="27" t="s">
        <v>12</v>
      </c>
      <c r="C9" s="210" t="s">
        <v>13</v>
      </c>
      <c r="D9" s="292"/>
      <c r="E9" s="292" t="s">
        <v>13</v>
      </c>
      <c r="F9" s="293" t="s">
        <v>13</v>
      </c>
      <c r="G9" s="235" t="s">
        <v>13</v>
      </c>
      <c r="H9" s="292"/>
      <c r="I9" s="292" t="s">
        <v>13</v>
      </c>
      <c r="J9" s="293" t="s">
        <v>13</v>
      </c>
      <c r="K9" s="315" t="s">
        <v>13</v>
      </c>
      <c r="L9" s="306"/>
      <c r="M9" s="306" t="s">
        <v>13</v>
      </c>
      <c r="N9" s="307" t="s">
        <v>13</v>
      </c>
      <c r="O9" s="305" t="s">
        <v>13</v>
      </c>
      <c r="P9" s="243"/>
      <c r="Q9" s="306" t="s">
        <v>13</v>
      </c>
      <c r="R9" s="307" t="s">
        <v>13</v>
      </c>
      <c r="S9" s="200" t="s">
        <v>13</v>
      </c>
      <c r="T9" s="198" t="s">
        <v>13</v>
      </c>
      <c r="U9" s="198" t="s">
        <v>13</v>
      </c>
      <c r="V9" s="201" t="s">
        <v>13</v>
      </c>
      <c r="W9" s="181" t="s">
        <v>13</v>
      </c>
    </row>
    <row r="10" spans="1:23" ht="10.5">
      <c r="A10" s="378"/>
      <c r="B10" s="32" t="s">
        <v>14</v>
      </c>
      <c r="C10" s="212" t="s">
        <v>13</v>
      </c>
      <c r="D10" s="237"/>
      <c r="E10" s="237" t="s">
        <v>13</v>
      </c>
      <c r="F10" s="294" t="s">
        <v>13</v>
      </c>
      <c r="G10" s="236" t="s">
        <v>13</v>
      </c>
      <c r="H10" s="237"/>
      <c r="I10" s="237" t="s">
        <v>13</v>
      </c>
      <c r="J10" s="294" t="s">
        <v>13</v>
      </c>
      <c r="K10" s="316" t="s">
        <v>13</v>
      </c>
      <c r="L10" s="246"/>
      <c r="M10" s="309" t="s">
        <v>13</v>
      </c>
      <c r="N10" s="310" t="s">
        <v>13</v>
      </c>
      <c r="O10" s="308" t="s">
        <v>13</v>
      </c>
      <c r="P10" s="246"/>
      <c r="Q10" s="309" t="s">
        <v>13</v>
      </c>
      <c r="R10" s="310" t="s">
        <v>13</v>
      </c>
      <c r="S10" s="248" t="s">
        <v>13</v>
      </c>
      <c r="T10" s="249" t="s">
        <v>13</v>
      </c>
      <c r="U10" s="249" t="s">
        <v>13</v>
      </c>
      <c r="V10" s="250" t="s">
        <v>13</v>
      </c>
      <c r="W10" s="182" t="s">
        <v>13</v>
      </c>
    </row>
    <row r="11" spans="1:23" ht="10.5">
      <c r="A11" s="378"/>
      <c r="B11" s="40" t="s">
        <v>15</v>
      </c>
      <c r="C11" s="332">
        <v>0.002</v>
      </c>
      <c r="D11" s="296" t="s">
        <v>102</v>
      </c>
      <c r="E11" s="335">
        <v>0.002</v>
      </c>
      <c r="F11" s="336">
        <v>0.006</v>
      </c>
      <c r="G11" s="349">
        <v>0.001</v>
      </c>
      <c r="H11" s="291" t="s">
        <v>94</v>
      </c>
      <c r="I11" s="213">
        <v>0.001</v>
      </c>
      <c r="J11" s="214">
        <v>0.003</v>
      </c>
      <c r="K11" s="349">
        <v>0.002</v>
      </c>
      <c r="L11" s="251" t="s">
        <v>90</v>
      </c>
      <c r="M11" s="251">
        <v>0.001</v>
      </c>
      <c r="N11" s="252">
        <v>0.005</v>
      </c>
      <c r="O11" s="349">
        <v>0.003</v>
      </c>
      <c r="P11" s="251" t="s">
        <v>90</v>
      </c>
      <c r="Q11" s="251">
        <v>0.001</v>
      </c>
      <c r="R11" s="252">
        <v>0.005</v>
      </c>
      <c r="S11" s="253">
        <f>C11</f>
        <v>0.002</v>
      </c>
      <c r="T11" s="254">
        <f>G11</f>
        <v>0.001</v>
      </c>
      <c r="U11" s="254">
        <f>K11</f>
        <v>0.002</v>
      </c>
      <c r="V11" s="255">
        <f>O11</f>
        <v>0.003</v>
      </c>
      <c r="W11" s="182" t="s">
        <v>13</v>
      </c>
    </row>
    <row r="12" spans="1:23" ht="10.5">
      <c r="A12" s="378"/>
      <c r="B12" s="40" t="s">
        <v>18</v>
      </c>
      <c r="C12" s="332">
        <v>0.009</v>
      </c>
      <c r="D12" s="291"/>
      <c r="E12" s="335">
        <v>0.003</v>
      </c>
      <c r="F12" s="336">
        <v>0.008</v>
      </c>
      <c r="G12" s="349">
        <v>0.0058</v>
      </c>
      <c r="H12" s="291"/>
      <c r="I12" s="213">
        <v>0.0007</v>
      </c>
      <c r="J12" s="214">
        <v>0.0024</v>
      </c>
      <c r="K12" s="349">
        <v>0.011</v>
      </c>
      <c r="L12" s="246"/>
      <c r="M12" s="246">
        <v>0.001</v>
      </c>
      <c r="N12" s="247">
        <v>0.004</v>
      </c>
      <c r="O12" s="354" t="s">
        <v>114</v>
      </c>
      <c r="P12" s="246"/>
      <c r="Q12" s="251">
        <v>0.001</v>
      </c>
      <c r="R12" s="247">
        <v>0.004</v>
      </c>
      <c r="S12" s="253">
        <f>C12</f>
        <v>0.009</v>
      </c>
      <c r="T12" s="254">
        <f>G12</f>
        <v>0.0058</v>
      </c>
      <c r="U12" s="254">
        <f>K12</f>
        <v>0.011</v>
      </c>
      <c r="V12" s="361">
        <f>O12*1</f>
        <v>0.01</v>
      </c>
      <c r="W12" s="182" t="s">
        <v>13</v>
      </c>
    </row>
    <row r="13" spans="1:23" ht="10.5">
      <c r="A13" s="378"/>
      <c r="B13" s="32" t="s">
        <v>19</v>
      </c>
      <c r="C13" s="359" t="s">
        <v>114</v>
      </c>
      <c r="D13" s="291"/>
      <c r="E13" s="335">
        <v>0.003</v>
      </c>
      <c r="F13" s="355" t="s">
        <v>114</v>
      </c>
      <c r="G13" s="349">
        <v>0.006</v>
      </c>
      <c r="H13" s="291"/>
      <c r="I13" s="213">
        <v>0.001</v>
      </c>
      <c r="J13" s="214">
        <v>0.005</v>
      </c>
      <c r="K13" s="349">
        <v>0.011</v>
      </c>
      <c r="L13" s="246"/>
      <c r="M13" s="246">
        <v>0.002</v>
      </c>
      <c r="N13" s="247">
        <v>0.006</v>
      </c>
      <c r="O13" s="349">
        <v>0.009</v>
      </c>
      <c r="P13" s="246"/>
      <c r="Q13" s="246">
        <v>0.002</v>
      </c>
      <c r="R13" s="247">
        <v>0.006</v>
      </c>
      <c r="S13" s="253">
        <f>C13*0.1</f>
        <v>0.001</v>
      </c>
      <c r="T13" s="254">
        <f>G13*0.1</f>
        <v>0.0006000000000000001</v>
      </c>
      <c r="U13" s="254">
        <f>K13*0.1</f>
        <v>0.0011</v>
      </c>
      <c r="V13" s="255">
        <f>O13*0.1</f>
        <v>0.0009</v>
      </c>
      <c r="W13" s="182" t="s">
        <v>13</v>
      </c>
    </row>
    <row r="14" spans="1:23" ht="10.5">
      <c r="A14" s="378"/>
      <c r="B14" s="32" t="s">
        <v>20</v>
      </c>
      <c r="C14" s="332">
        <v>0.015</v>
      </c>
      <c r="D14" s="291"/>
      <c r="E14" s="335">
        <v>0.002</v>
      </c>
      <c r="F14" s="336">
        <v>0.007</v>
      </c>
      <c r="G14" s="349">
        <v>0.008</v>
      </c>
      <c r="H14" s="291"/>
      <c r="I14" s="213">
        <v>0.002</v>
      </c>
      <c r="J14" s="214">
        <v>0.007</v>
      </c>
      <c r="K14" s="349">
        <v>0.022</v>
      </c>
      <c r="L14" s="246"/>
      <c r="M14" s="246">
        <v>0.0007</v>
      </c>
      <c r="N14" s="247">
        <v>0.0024</v>
      </c>
      <c r="O14" s="349">
        <v>0.016</v>
      </c>
      <c r="P14" s="246"/>
      <c r="Q14" s="246">
        <v>0.0007</v>
      </c>
      <c r="R14" s="247">
        <v>0.0024</v>
      </c>
      <c r="S14" s="253">
        <f>C14*0.1</f>
        <v>0.0015</v>
      </c>
      <c r="T14" s="254">
        <f>G14*0.1</f>
        <v>0.0008</v>
      </c>
      <c r="U14" s="254">
        <f>K14*0.1</f>
        <v>0.0022</v>
      </c>
      <c r="V14" s="255">
        <f>O14*0.1</f>
        <v>0.0016</v>
      </c>
      <c r="W14" s="183" t="s">
        <v>13</v>
      </c>
    </row>
    <row r="15" spans="1:23" ht="10.5">
      <c r="A15" s="378"/>
      <c r="B15" s="40" t="s">
        <v>69</v>
      </c>
      <c r="C15" s="332">
        <v>0.012</v>
      </c>
      <c r="D15" s="296"/>
      <c r="E15" s="335">
        <v>0.003</v>
      </c>
      <c r="F15" s="336">
        <v>0.009</v>
      </c>
      <c r="G15" s="349">
        <v>0.008</v>
      </c>
      <c r="H15" s="291" t="s">
        <v>94</v>
      </c>
      <c r="I15" s="213">
        <v>0.003</v>
      </c>
      <c r="J15" s="214">
        <v>0.01</v>
      </c>
      <c r="K15" s="349">
        <v>0.018</v>
      </c>
      <c r="L15" s="246"/>
      <c r="M15" s="246">
        <v>0.001</v>
      </c>
      <c r="N15" s="247">
        <v>0.004</v>
      </c>
      <c r="O15" s="349">
        <v>0.014</v>
      </c>
      <c r="P15" s="246"/>
      <c r="Q15" s="246">
        <v>0.001</v>
      </c>
      <c r="R15" s="247">
        <v>0.004</v>
      </c>
      <c r="S15" s="253">
        <f>C15*0.1</f>
        <v>0.0012000000000000001</v>
      </c>
      <c r="T15" s="254">
        <f>G15*0.1</f>
        <v>0.0008</v>
      </c>
      <c r="U15" s="254">
        <f>K15*0.1</f>
        <v>0.0018</v>
      </c>
      <c r="V15" s="255">
        <f>O15*0.1</f>
        <v>0.0014000000000000002</v>
      </c>
      <c r="W15" s="256" t="s">
        <v>86</v>
      </c>
    </row>
    <row r="16" spans="1:23" ht="10.5">
      <c r="A16" s="378"/>
      <c r="B16" s="32" t="s">
        <v>22</v>
      </c>
      <c r="C16" s="333">
        <v>0.1</v>
      </c>
      <c r="D16" s="291"/>
      <c r="E16" s="335">
        <v>0.002</v>
      </c>
      <c r="F16" s="336">
        <v>0.007</v>
      </c>
      <c r="G16" s="349">
        <v>0.061</v>
      </c>
      <c r="H16" s="291"/>
      <c r="I16" s="213">
        <v>0.003</v>
      </c>
      <c r="J16" s="214">
        <v>0.011</v>
      </c>
      <c r="K16" s="349">
        <v>0.13</v>
      </c>
      <c r="L16" s="246"/>
      <c r="M16" s="246">
        <v>0.002</v>
      </c>
      <c r="N16" s="247">
        <v>0.008</v>
      </c>
      <c r="O16" s="354" t="s">
        <v>112</v>
      </c>
      <c r="P16" s="246"/>
      <c r="Q16" s="246">
        <v>0.002</v>
      </c>
      <c r="R16" s="247">
        <v>0.008</v>
      </c>
      <c r="S16" s="253">
        <f>C16*0.01</f>
        <v>0.001</v>
      </c>
      <c r="T16" s="254">
        <f>G16*0.01</f>
        <v>0.00061</v>
      </c>
      <c r="U16" s="254">
        <f>K16*0.01</f>
        <v>0.0013000000000000002</v>
      </c>
      <c r="V16" s="255">
        <f>O16*0.01</f>
        <v>0.001</v>
      </c>
      <c r="W16" s="256" t="s">
        <v>86</v>
      </c>
    </row>
    <row r="17" spans="1:23" ht="11.25" thickBot="1">
      <c r="A17" s="379"/>
      <c r="B17" s="48" t="s">
        <v>23</v>
      </c>
      <c r="C17" s="334">
        <v>0.26</v>
      </c>
      <c r="D17" s="297"/>
      <c r="E17" s="337">
        <v>0.003</v>
      </c>
      <c r="F17" s="338">
        <v>0.01</v>
      </c>
      <c r="G17" s="349">
        <v>0.27</v>
      </c>
      <c r="H17" s="298"/>
      <c r="I17" s="216">
        <v>0.009</v>
      </c>
      <c r="J17" s="217">
        <v>0.031</v>
      </c>
      <c r="K17" s="349">
        <v>0.35</v>
      </c>
      <c r="L17" s="258"/>
      <c r="M17" s="246">
        <v>0.002</v>
      </c>
      <c r="N17" s="247">
        <v>0.008</v>
      </c>
      <c r="O17" s="349">
        <v>0.19</v>
      </c>
      <c r="P17" s="258"/>
      <c r="Q17" s="246">
        <v>0.002</v>
      </c>
      <c r="R17" s="247">
        <v>0.008</v>
      </c>
      <c r="S17" s="260">
        <f>C17*0.0001</f>
        <v>2.6000000000000002E-05</v>
      </c>
      <c r="T17" s="261">
        <f>G17*0.0001</f>
        <v>2.7000000000000002E-05</v>
      </c>
      <c r="U17" s="261">
        <f>K17*0.0001</f>
        <v>3.5E-05</v>
      </c>
      <c r="V17" s="262">
        <f>O17*0.0001</f>
        <v>1.9E-05</v>
      </c>
      <c r="W17" s="263" t="s">
        <v>86</v>
      </c>
    </row>
    <row r="18" spans="1:23" ht="10.5" customHeight="1">
      <c r="A18" s="377" t="s">
        <v>70</v>
      </c>
      <c r="B18" s="56" t="s">
        <v>25</v>
      </c>
      <c r="C18" s="210" t="s">
        <v>100</v>
      </c>
      <c r="D18" s="290"/>
      <c r="E18" s="292" t="s">
        <v>101</v>
      </c>
      <c r="F18" s="293" t="s">
        <v>100</v>
      </c>
      <c r="G18" s="235" t="s">
        <v>99</v>
      </c>
      <c r="H18" s="290"/>
      <c r="I18" s="292" t="s">
        <v>99</v>
      </c>
      <c r="J18" s="293" t="s">
        <v>99</v>
      </c>
      <c r="K18" s="235" t="s">
        <v>108</v>
      </c>
      <c r="L18" s="243"/>
      <c r="M18" s="306" t="s">
        <v>108</v>
      </c>
      <c r="N18" s="307" t="s">
        <v>108</v>
      </c>
      <c r="O18" s="305" t="s">
        <v>108</v>
      </c>
      <c r="P18" s="243"/>
      <c r="Q18" s="306" t="s">
        <v>108</v>
      </c>
      <c r="R18" s="307" t="s">
        <v>108</v>
      </c>
      <c r="S18" s="200" t="s">
        <v>13</v>
      </c>
      <c r="T18" s="198" t="s">
        <v>13</v>
      </c>
      <c r="U18" s="198" t="s">
        <v>13</v>
      </c>
      <c r="V18" s="201" t="s">
        <v>13</v>
      </c>
      <c r="W18" s="181" t="s">
        <v>13</v>
      </c>
    </row>
    <row r="19" spans="1:23" ht="10.5">
      <c r="A19" s="378"/>
      <c r="B19" s="32" t="s">
        <v>26</v>
      </c>
      <c r="C19" s="332">
        <v>0.022</v>
      </c>
      <c r="D19" s="291"/>
      <c r="E19" s="213">
        <v>0.003</v>
      </c>
      <c r="F19" s="214">
        <v>0.009</v>
      </c>
      <c r="G19" s="349">
        <v>0.016</v>
      </c>
      <c r="H19" s="291"/>
      <c r="I19" s="213">
        <v>0.001</v>
      </c>
      <c r="J19" s="214">
        <v>0.005</v>
      </c>
      <c r="K19" s="349">
        <v>0.025</v>
      </c>
      <c r="L19" s="246"/>
      <c r="M19" s="246">
        <v>0.001</v>
      </c>
      <c r="N19" s="252">
        <v>0.005</v>
      </c>
      <c r="O19" s="349">
        <v>0.022</v>
      </c>
      <c r="P19" s="246"/>
      <c r="Q19" s="246">
        <v>0.001</v>
      </c>
      <c r="R19" s="247">
        <v>0.005</v>
      </c>
      <c r="S19" s="253">
        <f>C19*0.1</f>
        <v>0.0022</v>
      </c>
      <c r="T19" s="254">
        <f>G19*0.1</f>
        <v>0.0016</v>
      </c>
      <c r="U19" s="254">
        <f>K19*0.1</f>
        <v>0.0025000000000000005</v>
      </c>
      <c r="V19" s="255">
        <f>O19*0.1</f>
        <v>0.0022</v>
      </c>
      <c r="W19" s="182" t="s">
        <v>13</v>
      </c>
    </row>
    <row r="20" spans="1:23" ht="10.5">
      <c r="A20" s="378"/>
      <c r="B20" s="57" t="s">
        <v>27</v>
      </c>
      <c r="C20" s="332">
        <v>0.023</v>
      </c>
      <c r="D20" s="291"/>
      <c r="E20" s="213">
        <v>0.002</v>
      </c>
      <c r="F20" s="214">
        <v>0.007</v>
      </c>
      <c r="G20" s="349">
        <v>0.015</v>
      </c>
      <c r="H20" s="291"/>
      <c r="I20" s="213">
        <v>0.001</v>
      </c>
      <c r="J20" s="214">
        <v>0.004</v>
      </c>
      <c r="K20" s="349">
        <v>0.03</v>
      </c>
      <c r="L20" s="246"/>
      <c r="M20" s="246">
        <v>0.001</v>
      </c>
      <c r="N20" s="247">
        <v>0.004</v>
      </c>
      <c r="O20" s="349">
        <v>0.025</v>
      </c>
      <c r="P20" s="246"/>
      <c r="Q20" s="246">
        <v>0.001</v>
      </c>
      <c r="R20" s="247">
        <v>0.004</v>
      </c>
      <c r="S20" s="253">
        <f>C20*0.05</f>
        <v>0.00115</v>
      </c>
      <c r="T20" s="254">
        <f>G20*0.05</f>
        <v>0.00075</v>
      </c>
      <c r="U20" s="254">
        <f>K20*0.05</f>
        <v>0.0015</v>
      </c>
      <c r="V20" s="255">
        <f>O20*0.05</f>
        <v>0.0012500000000000002</v>
      </c>
      <c r="W20" s="182" t="s">
        <v>13</v>
      </c>
    </row>
    <row r="21" spans="1:23" ht="10.5">
      <c r="A21" s="378"/>
      <c r="B21" s="57" t="s">
        <v>28</v>
      </c>
      <c r="C21" s="332">
        <v>0.033</v>
      </c>
      <c r="D21" s="291"/>
      <c r="E21" s="213">
        <v>0.003</v>
      </c>
      <c r="F21" s="214">
        <v>0.009</v>
      </c>
      <c r="G21" s="349">
        <v>0.017</v>
      </c>
      <c r="H21" s="291"/>
      <c r="I21" s="213">
        <v>0.002</v>
      </c>
      <c r="J21" s="214">
        <v>0.006</v>
      </c>
      <c r="K21" s="349">
        <v>0.039</v>
      </c>
      <c r="L21" s="246"/>
      <c r="M21" s="246">
        <v>0.001</v>
      </c>
      <c r="N21" s="247">
        <v>0.004</v>
      </c>
      <c r="O21" s="349">
        <v>0.033</v>
      </c>
      <c r="P21" s="246"/>
      <c r="Q21" s="246">
        <v>0.001</v>
      </c>
      <c r="R21" s="247">
        <v>0.004</v>
      </c>
      <c r="S21" s="253">
        <f>C21*0.5</f>
        <v>0.0165</v>
      </c>
      <c r="T21" s="254">
        <f>G21*0.5</f>
        <v>0.0085</v>
      </c>
      <c r="U21" s="254">
        <f>K21*0.5</f>
        <v>0.0195</v>
      </c>
      <c r="V21" s="255">
        <f>O21*0.5</f>
        <v>0.0165</v>
      </c>
      <c r="W21" s="182" t="s">
        <v>13</v>
      </c>
    </row>
    <row r="22" spans="1:23" ht="10.5">
      <c r="A22" s="378"/>
      <c r="B22" s="57" t="s">
        <v>29</v>
      </c>
      <c r="C22" s="332">
        <v>0.037</v>
      </c>
      <c r="D22" s="291"/>
      <c r="E22" s="213">
        <v>0.001</v>
      </c>
      <c r="F22" s="214">
        <v>0.004</v>
      </c>
      <c r="G22" s="354" t="s">
        <v>113</v>
      </c>
      <c r="H22" s="291"/>
      <c r="I22" s="213">
        <v>0.002</v>
      </c>
      <c r="J22" s="214">
        <v>0.007</v>
      </c>
      <c r="K22" s="349">
        <v>0.061</v>
      </c>
      <c r="L22" s="246"/>
      <c r="M22" s="246">
        <v>0.001</v>
      </c>
      <c r="N22" s="247">
        <v>0.004</v>
      </c>
      <c r="O22" s="349">
        <v>0.045</v>
      </c>
      <c r="P22" s="246"/>
      <c r="Q22" s="246">
        <v>0.001</v>
      </c>
      <c r="R22" s="247">
        <v>0.004</v>
      </c>
      <c r="S22" s="253">
        <f>C22*0.1</f>
        <v>0.0037</v>
      </c>
      <c r="T22" s="254">
        <f>G22*0.1</f>
        <v>0.002</v>
      </c>
      <c r="U22" s="254">
        <f>K22*0.1</f>
        <v>0.0061</v>
      </c>
      <c r="V22" s="255">
        <f>O22*0.1</f>
        <v>0.0045</v>
      </c>
      <c r="W22" s="184" t="s">
        <v>13</v>
      </c>
    </row>
    <row r="23" spans="1:23" ht="10.5">
      <c r="A23" s="378"/>
      <c r="B23" s="57" t="s">
        <v>30</v>
      </c>
      <c r="C23" s="332">
        <v>0.037</v>
      </c>
      <c r="D23" s="291"/>
      <c r="E23" s="213">
        <v>0.002</v>
      </c>
      <c r="F23" s="214">
        <v>0.007</v>
      </c>
      <c r="G23" s="349">
        <v>0.021</v>
      </c>
      <c r="H23" s="291"/>
      <c r="I23" s="213">
        <v>0.002</v>
      </c>
      <c r="J23" s="214">
        <v>0.007</v>
      </c>
      <c r="K23" s="349">
        <v>0.058</v>
      </c>
      <c r="L23" s="246"/>
      <c r="M23" s="246">
        <v>0.003</v>
      </c>
      <c r="N23" s="355" t="s">
        <v>114</v>
      </c>
      <c r="O23" s="349">
        <v>0.045</v>
      </c>
      <c r="P23" s="246"/>
      <c r="Q23" s="246">
        <v>0.003</v>
      </c>
      <c r="R23" s="355" t="s">
        <v>114</v>
      </c>
      <c r="S23" s="253">
        <f>C23*0.1</f>
        <v>0.0037</v>
      </c>
      <c r="T23" s="254">
        <f>G23*0.1</f>
        <v>0.0021000000000000003</v>
      </c>
      <c r="U23" s="254">
        <f>K23*0.1</f>
        <v>0.0058000000000000005</v>
      </c>
      <c r="V23" s="255">
        <f>O23*0.1</f>
        <v>0.0045</v>
      </c>
      <c r="W23" s="183" t="s">
        <v>13</v>
      </c>
    </row>
    <row r="24" spans="1:23" ht="10.5">
      <c r="A24" s="378"/>
      <c r="B24" s="57" t="s">
        <v>31</v>
      </c>
      <c r="C24" s="332">
        <v>0.004</v>
      </c>
      <c r="D24" s="296" t="s">
        <v>94</v>
      </c>
      <c r="E24" s="213">
        <v>0.002</v>
      </c>
      <c r="F24" s="214">
        <v>0.007</v>
      </c>
      <c r="G24" s="349">
        <v>0.001</v>
      </c>
      <c r="H24" s="291" t="s">
        <v>90</v>
      </c>
      <c r="I24" s="213">
        <v>0.001</v>
      </c>
      <c r="J24" s="214">
        <v>0.004</v>
      </c>
      <c r="K24" s="349">
        <v>0.005</v>
      </c>
      <c r="L24" s="251" t="s">
        <v>90</v>
      </c>
      <c r="M24" s="246">
        <v>0.003</v>
      </c>
      <c r="N24" s="355" t="s">
        <v>114</v>
      </c>
      <c r="O24" s="349">
        <v>0.005</v>
      </c>
      <c r="P24" s="251" t="s">
        <v>90</v>
      </c>
      <c r="Q24" s="246">
        <v>0.003</v>
      </c>
      <c r="R24" s="355" t="s">
        <v>114</v>
      </c>
      <c r="S24" s="253">
        <f>C24*0.1</f>
        <v>0.0004</v>
      </c>
      <c r="T24" s="254">
        <f>G24*0.1</f>
        <v>0.0001</v>
      </c>
      <c r="U24" s="254">
        <f>K24*0.1</f>
        <v>0.0005</v>
      </c>
      <c r="V24" s="255">
        <f>O24*0.1</f>
        <v>0.0005</v>
      </c>
      <c r="W24" s="256" t="s">
        <v>87</v>
      </c>
    </row>
    <row r="25" spans="1:23" ht="10.5">
      <c r="A25" s="378"/>
      <c r="B25" s="57" t="s">
        <v>32</v>
      </c>
      <c r="C25" s="332">
        <v>0.037</v>
      </c>
      <c r="D25" s="291"/>
      <c r="E25" s="213">
        <v>0.001</v>
      </c>
      <c r="F25" s="214">
        <v>0.005</v>
      </c>
      <c r="G25" s="349">
        <v>0.017</v>
      </c>
      <c r="H25" s="291"/>
      <c r="I25" s="213">
        <v>0.004</v>
      </c>
      <c r="J25" s="214">
        <v>0.012</v>
      </c>
      <c r="K25" s="349">
        <v>0.064</v>
      </c>
      <c r="L25" s="246"/>
      <c r="M25" s="246">
        <v>0.002</v>
      </c>
      <c r="N25" s="247">
        <v>0.008</v>
      </c>
      <c r="O25" s="349">
        <v>0.047</v>
      </c>
      <c r="P25" s="246"/>
      <c r="Q25" s="246">
        <v>0.002</v>
      </c>
      <c r="R25" s="247">
        <v>0.008</v>
      </c>
      <c r="S25" s="253">
        <f>C25*0.1</f>
        <v>0.0037</v>
      </c>
      <c r="T25" s="254">
        <f>G25*0.1</f>
        <v>0.0017000000000000001</v>
      </c>
      <c r="U25" s="254">
        <f>K25*0.1</f>
        <v>0.0064</v>
      </c>
      <c r="V25" s="255">
        <f>O25*0.1</f>
        <v>0.0047</v>
      </c>
      <c r="W25" s="256" t="s">
        <v>86</v>
      </c>
    </row>
    <row r="26" spans="1:23" ht="10.5">
      <c r="A26" s="378"/>
      <c r="B26" s="57" t="s">
        <v>33</v>
      </c>
      <c r="C26" s="332">
        <v>0.12</v>
      </c>
      <c r="D26" s="291"/>
      <c r="E26" s="213">
        <v>0.003</v>
      </c>
      <c r="F26" s="355" t="s">
        <v>114</v>
      </c>
      <c r="G26" s="349">
        <v>0.068</v>
      </c>
      <c r="H26" s="291"/>
      <c r="I26" s="213">
        <v>0.002</v>
      </c>
      <c r="J26" s="214">
        <v>0.008</v>
      </c>
      <c r="K26" s="349">
        <v>0.23</v>
      </c>
      <c r="L26" s="246"/>
      <c r="M26" s="246">
        <v>0.002</v>
      </c>
      <c r="N26" s="247">
        <v>0.008</v>
      </c>
      <c r="O26" s="349">
        <v>0.15</v>
      </c>
      <c r="P26" s="246"/>
      <c r="Q26" s="246">
        <v>0.002</v>
      </c>
      <c r="R26" s="247">
        <v>0.008</v>
      </c>
      <c r="S26" s="253">
        <f>C26*0.01</f>
        <v>0.0012</v>
      </c>
      <c r="T26" s="254">
        <f>G26*0.01</f>
        <v>0.00068</v>
      </c>
      <c r="U26" s="254">
        <f>K26*0.01</f>
        <v>0.0023</v>
      </c>
      <c r="V26" s="255">
        <f>O26*0.01</f>
        <v>0.0015</v>
      </c>
      <c r="W26" s="256" t="s">
        <v>86</v>
      </c>
    </row>
    <row r="27" spans="1:23" ht="10.5">
      <c r="A27" s="378"/>
      <c r="B27" s="57" t="s">
        <v>34</v>
      </c>
      <c r="C27" s="332">
        <v>0.019</v>
      </c>
      <c r="D27" s="291"/>
      <c r="E27" s="213">
        <v>0.002</v>
      </c>
      <c r="F27" s="214">
        <v>0.007</v>
      </c>
      <c r="G27" s="349">
        <v>0.009</v>
      </c>
      <c r="H27" s="291" t="s">
        <v>94</v>
      </c>
      <c r="I27" s="213">
        <v>0.004</v>
      </c>
      <c r="J27" s="214">
        <v>0.012</v>
      </c>
      <c r="K27" s="349">
        <v>0.03</v>
      </c>
      <c r="L27" s="246"/>
      <c r="M27" s="246">
        <v>0.002</v>
      </c>
      <c r="N27" s="252">
        <v>0.005</v>
      </c>
      <c r="O27" s="349">
        <v>0.023</v>
      </c>
      <c r="P27" s="246"/>
      <c r="Q27" s="246">
        <v>0.002</v>
      </c>
      <c r="R27" s="247">
        <v>0.005</v>
      </c>
      <c r="S27" s="253">
        <f>C27*0.01</f>
        <v>0.00019</v>
      </c>
      <c r="T27" s="254">
        <f>G27*0.01</f>
        <v>8.999999999999999E-05</v>
      </c>
      <c r="U27" s="254">
        <f>K27*0.01</f>
        <v>0.0003</v>
      </c>
      <c r="V27" s="255">
        <f>O27*0.01</f>
        <v>0.00023</v>
      </c>
      <c r="W27" s="256" t="s">
        <v>86</v>
      </c>
    </row>
    <row r="28" spans="1:23" ht="11.25" thickBot="1">
      <c r="A28" s="379"/>
      <c r="B28" s="58" t="s">
        <v>35</v>
      </c>
      <c r="C28" s="339">
        <v>0.12</v>
      </c>
      <c r="D28" s="298"/>
      <c r="E28" s="218">
        <v>0.001</v>
      </c>
      <c r="F28" s="219">
        <v>0.004</v>
      </c>
      <c r="G28" s="350">
        <v>0.069</v>
      </c>
      <c r="H28" s="298"/>
      <c r="I28" s="218">
        <v>0.004</v>
      </c>
      <c r="J28" s="219">
        <v>0.014</v>
      </c>
      <c r="K28" s="350">
        <v>0.14</v>
      </c>
      <c r="L28" s="258"/>
      <c r="M28" s="322">
        <v>0.002</v>
      </c>
      <c r="N28" s="323">
        <v>0.005</v>
      </c>
      <c r="O28" s="350">
        <v>0.088</v>
      </c>
      <c r="P28" s="322"/>
      <c r="Q28" s="322">
        <v>0.002</v>
      </c>
      <c r="R28" s="324">
        <v>0.005</v>
      </c>
      <c r="S28" s="260">
        <f>C28*0.0001</f>
        <v>1.2E-05</v>
      </c>
      <c r="T28" s="261">
        <f>G28*0.0001</f>
        <v>6.900000000000001E-06</v>
      </c>
      <c r="U28" s="261">
        <f>K28*0.0001</f>
        <v>1.4000000000000001E-05</v>
      </c>
      <c r="V28" s="262">
        <f>O28*0.0001</f>
        <v>8.8E-06</v>
      </c>
      <c r="W28" s="264" t="s">
        <v>86</v>
      </c>
    </row>
    <row r="29" spans="1:23" ht="10.5" customHeight="1">
      <c r="A29" s="377" t="s">
        <v>71</v>
      </c>
      <c r="B29" s="60" t="s">
        <v>37</v>
      </c>
      <c r="C29" s="340">
        <v>0.07</v>
      </c>
      <c r="D29" s="299"/>
      <c r="E29" s="220">
        <v>0.001</v>
      </c>
      <c r="F29" s="221">
        <v>0.004</v>
      </c>
      <c r="G29" s="353">
        <v>0.072</v>
      </c>
      <c r="H29" s="290"/>
      <c r="I29" s="220">
        <v>0.002</v>
      </c>
      <c r="J29" s="221">
        <v>0.008</v>
      </c>
      <c r="K29" s="353">
        <v>0.053</v>
      </c>
      <c r="L29" s="246"/>
      <c r="M29" s="243">
        <v>0.004</v>
      </c>
      <c r="N29" s="244">
        <v>0.015</v>
      </c>
      <c r="O29" s="353">
        <v>0.028</v>
      </c>
      <c r="P29" s="243"/>
      <c r="Q29" s="243">
        <v>0.004</v>
      </c>
      <c r="R29" s="325">
        <v>0.015</v>
      </c>
      <c r="S29" s="265">
        <f>C29*0.0001</f>
        <v>7.000000000000001E-06</v>
      </c>
      <c r="T29" s="266">
        <f>G29*0.0001</f>
        <v>7.2E-06</v>
      </c>
      <c r="U29" s="266">
        <f>K29*0.0001</f>
        <v>5.3E-06</v>
      </c>
      <c r="V29" s="267">
        <f>O29*0.0001</f>
        <v>2.8000000000000003E-06</v>
      </c>
      <c r="W29" s="181" t="s">
        <v>13</v>
      </c>
    </row>
    <row r="30" spans="1:23" ht="10.5">
      <c r="A30" s="378"/>
      <c r="B30" s="64" t="s">
        <v>38</v>
      </c>
      <c r="C30" s="332">
        <v>0.33</v>
      </c>
      <c r="D30" s="291"/>
      <c r="E30" s="213">
        <v>0.001</v>
      </c>
      <c r="F30" s="214">
        <v>0.004</v>
      </c>
      <c r="G30" s="349">
        <v>0.54</v>
      </c>
      <c r="H30" s="291"/>
      <c r="I30" s="213">
        <v>0.002</v>
      </c>
      <c r="J30" s="214">
        <v>0.008</v>
      </c>
      <c r="K30" s="349">
        <v>0.22</v>
      </c>
      <c r="L30" s="269"/>
      <c r="M30" s="246">
        <v>0.004</v>
      </c>
      <c r="N30" s="270">
        <v>0.013</v>
      </c>
      <c r="O30" s="349">
        <v>0.098</v>
      </c>
      <c r="P30" s="269"/>
      <c r="Q30" s="246">
        <v>0.004</v>
      </c>
      <c r="R30" s="270">
        <v>0.013</v>
      </c>
      <c r="S30" s="265">
        <f>C30*0.0001</f>
        <v>3.3E-05</v>
      </c>
      <c r="T30" s="266">
        <f>G30*0.0001</f>
        <v>5.4000000000000005E-05</v>
      </c>
      <c r="U30" s="266">
        <f>K30*0.0001</f>
        <v>2.2000000000000003E-05</v>
      </c>
      <c r="V30" s="267">
        <f>O30*0.0001</f>
        <v>9.800000000000001E-06</v>
      </c>
      <c r="W30" s="182" t="s">
        <v>13</v>
      </c>
    </row>
    <row r="31" spans="1:23" ht="10.5">
      <c r="A31" s="378"/>
      <c r="B31" s="60" t="s">
        <v>39</v>
      </c>
      <c r="C31" s="341">
        <v>0.043</v>
      </c>
      <c r="D31" s="291"/>
      <c r="E31" s="213">
        <v>0.001</v>
      </c>
      <c r="F31" s="214">
        <v>0.004</v>
      </c>
      <c r="G31" s="349">
        <v>0.045</v>
      </c>
      <c r="H31" s="291"/>
      <c r="I31" s="213">
        <v>0.002</v>
      </c>
      <c r="J31" s="214">
        <v>0.008</v>
      </c>
      <c r="K31" s="349">
        <v>0.061</v>
      </c>
      <c r="L31" s="246"/>
      <c r="M31" s="246">
        <v>0.005</v>
      </c>
      <c r="N31" s="247">
        <v>0.017</v>
      </c>
      <c r="O31" s="349">
        <v>0.031</v>
      </c>
      <c r="P31" s="246"/>
      <c r="Q31" s="246">
        <v>0.005</v>
      </c>
      <c r="R31" s="247">
        <v>0.017</v>
      </c>
      <c r="S31" s="253">
        <f>C31*0.1</f>
        <v>0.0043</v>
      </c>
      <c r="T31" s="254">
        <f>G31*0.1</f>
        <v>0.0045</v>
      </c>
      <c r="U31" s="266">
        <f>K31*0.1</f>
        <v>0.0061</v>
      </c>
      <c r="V31" s="267">
        <f>O31*0.1</f>
        <v>0.0031000000000000003</v>
      </c>
      <c r="W31" s="182" t="s">
        <v>13</v>
      </c>
    </row>
    <row r="32" spans="1:23" ht="10.5">
      <c r="A32" s="378"/>
      <c r="B32" s="60" t="s">
        <v>40</v>
      </c>
      <c r="C32" s="332">
        <v>0.011</v>
      </c>
      <c r="D32" s="296"/>
      <c r="E32" s="213">
        <v>0.001</v>
      </c>
      <c r="F32" s="214">
        <v>0.004</v>
      </c>
      <c r="G32" s="349">
        <v>0.011</v>
      </c>
      <c r="H32" s="291"/>
      <c r="I32" s="213">
        <v>0.0005</v>
      </c>
      <c r="J32" s="214">
        <v>0.0017</v>
      </c>
      <c r="K32" s="349">
        <v>0.011</v>
      </c>
      <c r="L32" s="251" t="s">
        <v>90</v>
      </c>
      <c r="M32" s="246">
        <v>0.005</v>
      </c>
      <c r="N32" s="247">
        <v>0.016</v>
      </c>
      <c r="O32" s="349">
        <v>0.008</v>
      </c>
      <c r="P32" s="251" t="s">
        <v>90</v>
      </c>
      <c r="Q32" s="246">
        <v>0.005</v>
      </c>
      <c r="R32" s="247">
        <v>0.016</v>
      </c>
      <c r="S32" s="265">
        <f>C32*0.01</f>
        <v>0.00010999999999999999</v>
      </c>
      <c r="T32" s="266">
        <f>G32*0.01</f>
        <v>0.00010999999999999999</v>
      </c>
      <c r="U32" s="266">
        <f>K32*0.01</f>
        <v>0.00010999999999999999</v>
      </c>
      <c r="V32" s="267">
        <f>O32*0.01</f>
        <v>8E-05</v>
      </c>
      <c r="W32" s="182" t="s">
        <v>13</v>
      </c>
    </row>
    <row r="33" spans="1:23" ht="10.5">
      <c r="A33" s="378"/>
      <c r="B33" s="64" t="s">
        <v>41</v>
      </c>
      <c r="C33" s="332">
        <v>0.05</v>
      </c>
      <c r="D33" s="291"/>
      <c r="E33" s="213">
        <v>0.003</v>
      </c>
      <c r="F33" s="355" t="s">
        <v>114</v>
      </c>
      <c r="G33" s="349">
        <v>0.073</v>
      </c>
      <c r="H33" s="291"/>
      <c r="I33" s="213">
        <v>0.002</v>
      </c>
      <c r="J33" s="214">
        <v>0.007</v>
      </c>
      <c r="K33" s="349">
        <v>0.031</v>
      </c>
      <c r="L33" s="269"/>
      <c r="M33" s="246">
        <v>0.004</v>
      </c>
      <c r="N33" s="270">
        <v>0.013</v>
      </c>
      <c r="O33" s="349">
        <v>0.013</v>
      </c>
      <c r="P33" s="269"/>
      <c r="Q33" s="246">
        <v>0.004</v>
      </c>
      <c r="R33" s="270">
        <v>0.013</v>
      </c>
      <c r="S33" s="265">
        <f>C33*0.0001</f>
        <v>5E-06</v>
      </c>
      <c r="T33" s="266">
        <f>G33*0.0001</f>
        <v>7.2999999999999996E-06</v>
      </c>
      <c r="U33" s="266">
        <f>K33*0.0001</f>
        <v>3.1E-06</v>
      </c>
      <c r="V33" s="267">
        <f>O33*0.0001</f>
        <v>1.3E-06</v>
      </c>
      <c r="W33" s="182" t="s">
        <v>13</v>
      </c>
    </row>
    <row r="34" spans="1:23" ht="10.5">
      <c r="A34" s="378"/>
      <c r="B34" s="60" t="s">
        <v>42</v>
      </c>
      <c r="C34" s="342">
        <v>1.5</v>
      </c>
      <c r="D34" s="291"/>
      <c r="E34" s="213">
        <v>0.002</v>
      </c>
      <c r="F34" s="214">
        <v>0.007</v>
      </c>
      <c r="G34" s="349">
        <v>2.7</v>
      </c>
      <c r="H34" s="291"/>
      <c r="I34" s="213">
        <v>0.001</v>
      </c>
      <c r="J34" s="214">
        <v>0.004</v>
      </c>
      <c r="K34" s="349">
        <v>1.1</v>
      </c>
      <c r="L34" s="246"/>
      <c r="M34" s="246">
        <v>0.003</v>
      </c>
      <c r="N34" s="355" t="s">
        <v>114</v>
      </c>
      <c r="O34" s="349">
        <v>0.37</v>
      </c>
      <c r="P34" s="246"/>
      <c r="Q34" s="246">
        <v>0.003</v>
      </c>
      <c r="R34" s="355" t="s">
        <v>114</v>
      </c>
      <c r="S34" s="265">
        <f>C34*0.0001</f>
        <v>0.00015000000000000001</v>
      </c>
      <c r="T34" s="266">
        <f>G34*0.0001</f>
        <v>0.00027000000000000006</v>
      </c>
      <c r="U34" s="266">
        <f>K34*0.0001</f>
        <v>0.00011000000000000002</v>
      </c>
      <c r="V34" s="267">
        <f>O34*0.0001</f>
        <v>3.7E-05</v>
      </c>
      <c r="W34" s="183" t="s">
        <v>13</v>
      </c>
    </row>
    <row r="35" spans="1:23" ht="10.5">
      <c r="A35" s="378"/>
      <c r="B35" s="64" t="s">
        <v>43</v>
      </c>
      <c r="C35" s="343">
        <v>0.6</v>
      </c>
      <c r="D35" s="291"/>
      <c r="E35" s="213">
        <v>0.003</v>
      </c>
      <c r="F35" s="214">
        <v>0.009</v>
      </c>
      <c r="G35" s="354" t="s">
        <v>110</v>
      </c>
      <c r="H35" s="291"/>
      <c r="I35" s="213">
        <v>0.002</v>
      </c>
      <c r="J35" s="214">
        <v>0.008</v>
      </c>
      <c r="K35" s="349">
        <v>0.44</v>
      </c>
      <c r="L35" s="269"/>
      <c r="M35" s="246">
        <v>0.003</v>
      </c>
      <c r="N35" s="355" t="s">
        <v>114</v>
      </c>
      <c r="O35" s="349">
        <v>0.16</v>
      </c>
      <c r="P35" s="269"/>
      <c r="Q35" s="246">
        <v>0.003</v>
      </c>
      <c r="R35" s="355" t="s">
        <v>114</v>
      </c>
      <c r="S35" s="265">
        <f>C35*0.0001</f>
        <v>6E-05</v>
      </c>
      <c r="T35" s="266">
        <f>G35*0.0001</f>
        <v>0.0001</v>
      </c>
      <c r="U35" s="266">
        <f>K35*0.0001</f>
        <v>4.4000000000000006E-05</v>
      </c>
      <c r="V35" s="267">
        <f>O35*0.0001</f>
        <v>1.6000000000000003E-05</v>
      </c>
      <c r="W35" s="271" t="s">
        <v>86</v>
      </c>
    </row>
    <row r="36" spans="1:23" ht="10.5">
      <c r="A36" s="378"/>
      <c r="B36" s="60" t="s">
        <v>44</v>
      </c>
      <c r="C36" s="344">
        <v>0.064</v>
      </c>
      <c r="D36" s="291"/>
      <c r="E36" s="213">
        <v>0.004</v>
      </c>
      <c r="F36" s="355" t="s">
        <v>114</v>
      </c>
      <c r="G36" s="354" t="s">
        <v>112</v>
      </c>
      <c r="H36" s="291"/>
      <c r="I36" s="213">
        <v>0.002</v>
      </c>
      <c r="J36" s="214">
        <v>0.008</v>
      </c>
      <c r="K36" s="349">
        <v>0.047</v>
      </c>
      <c r="L36" s="246"/>
      <c r="M36" s="246">
        <v>0.003</v>
      </c>
      <c r="N36" s="355" t="s">
        <v>114</v>
      </c>
      <c r="O36" s="349">
        <v>0.018</v>
      </c>
      <c r="P36" s="246"/>
      <c r="Q36" s="246">
        <v>0.003</v>
      </c>
      <c r="R36" s="355" t="s">
        <v>114</v>
      </c>
      <c r="S36" s="265">
        <f>C36*0.0005</f>
        <v>3.2E-05</v>
      </c>
      <c r="T36" s="266">
        <f>G36*0.0005</f>
        <v>5E-05</v>
      </c>
      <c r="U36" s="266">
        <f>K36*0.0005</f>
        <v>2.3500000000000002E-05</v>
      </c>
      <c r="V36" s="267">
        <f>O36*0.0005</f>
        <v>9E-06</v>
      </c>
      <c r="W36" s="271" t="s">
        <v>86</v>
      </c>
    </row>
    <row r="37" spans="1:23" ht="10.5">
      <c r="A37" s="378"/>
      <c r="B37" s="60" t="s">
        <v>45</v>
      </c>
      <c r="C37" s="332">
        <v>0.042</v>
      </c>
      <c r="D37" s="291"/>
      <c r="E37" s="213">
        <v>0.002</v>
      </c>
      <c r="F37" s="214">
        <v>0.008</v>
      </c>
      <c r="G37" s="349">
        <v>0.069</v>
      </c>
      <c r="H37" s="291"/>
      <c r="I37" s="213">
        <v>0.003</v>
      </c>
      <c r="J37" s="214">
        <v>0.009</v>
      </c>
      <c r="K37" s="349">
        <v>0.029</v>
      </c>
      <c r="L37" s="246"/>
      <c r="M37" s="246">
        <v>0.006</v>
      </c>
      <c r="N37" s="355" t="s">
        <v>113</v>
      </c>
      <c r="O37" s="349">
        <v>0.017</v>
      </c>
      <c r="P37" s="251" t="s">
        <v>90</v>
      </c>
      <c r="Q37" s="246">
        <v>0.006</v>
      </c>
      <c r="R37" s="355" t="s">
        <v>113</v>
      </c>
      <c r="S37" s="265">
        <f>C37*0.00001</f>
        <v>4.2000000000000006E-07</v>
      </c>
      <c r="T37" s="266">
        <f>G37*0.00001</f>
        <v>6.900000000000001E-07</v>
      </c>
      <c r="U37" s="266">
        <f>K37*0.00001</f>
        <v>2.9000000000000003E-07</v>
      </c>
      <c r="V37" s="267">
        <f>O37*0.00001</f>
        <v>1.7000000000000001E-07</v>
      </c>
      <c r="W37" s="271" t="s">
        <v>86</v>
      </c>
    </row>
    <row r="38" spans="1:23" ht="10.5">
      <c r="A38" s="378"/>
      <c r="B38" s="60" t="s">
        <v>46</v>
      </c>
      <c r="C38" s="332">
        <v>0.095</v>
      </c>
      <c r="D38" s="291"/>
      <c r="E38" s="213">
        <v>0.002</v>
      </c>
      <c r="F38" s="214">
        <v>0.007</v>
      </c>
      <c r="G38" s="349">
        <v>0.14</v>
      </c>
      <c r="H38" s="291"/>
      <c r="I38" s="213">
        <v>0.003</v>
      </c>
      <c r="J38" s="295">
        <v>0.01</v>
      </c>
      <c r="K38" s="349">
        <v>0.069</v>
      </c>
      <c r="L38" s="246"/>
      <c r="M38" s="246">
        <v>0.007</v>
      </c>
      <c r="N38" s="247">
        <v>0.022</v>
      </c>
      <c r="O38" s="349">
        <v>0.042</v>
      </c>
      <c r="P38" s="246"/>
      <c r="Q38" s="246">
        <v>0.007</v>
      </c>
      <c r="R38" s="247">
        <v>0.022</v>
      </c>
      <c r="S38" s="253">
        <f>C38*0.0005</f>
        <v>4.75E-05</v>
      </c>
      <c r="T38" s="254">
        <f>G38*0.0005</f>
        <v>7.000000000000001E-05</v>
      </c>
      <c r="U38" s="254">
        <f>K38*0.0005</f>
        <v>3.4500000000000005E-05</v>
      </c>
      <c r="V38" s="255">
        <f>O38*0.0005</f>
        <v>2.1000000000000002E-05</v>
      </c>
      <c r="W38" s="271" t="s">
        <v>86</v>
      </c>
    </row>
    <row r="39" spans="1:23" ht="10.5">
      <c r="A39" s="378"/>
      <c r="B39" s="60" t="s">
        <v>47</v>
      </c>
      <c r="C39" s="332">
        <v>0.025</v>
      </c>
      <c r="D39" s="291"/>
      <c r="E39" s="213">
        <v>0.003</v>
      </c>
      <c r="F39" s="355" t="s">
        <v>114</v>
      </c>
      <c r="G39" s="349">
        <v>0.038</v>
      </c>
      <c r="H39" s="291"/>
      <c r="I39" s="213">
        <v>0.002</v>
      </c>
      <c r="J39" s="214">
        <v>0.006</v>
      </c>
      <c r="K39" s="349">
        <v>0.02</v>
      </c>
      <c r="L39" s="246"/>
      <c r="M39" s="246">
        <v>0.005</v>
      </c>
      <c r="N39" s="247">
        <v>0.017</v>
      </c>
      <c r="O39" s="349">
        <v>0.013</v>
      </c>
      <c r="P39" s="251" t="s">
        <v>90</v>
      </c>
      <c r="Q39" s="246">
        <v>0.005</v>
      </c>
      <c r="R39" s="247">
        <v>0.017</v>
      </c>
      <c r="S39" s="265">
        <f>C39*0.0005</f>
        <v>1.25E-05</v>
      </c>
      <c r="T39" s="266">
        <f>G39*0.0005</f>
        <v>1.9E-05</v>
      </c>
      <c r="U39" s="266">
        <f>K39*0.0005</f>
        <v>1E-05</v>
      </c>
      <c r="V39" s="267">
        <f>O39*0.0005</f>
        <v>6.5E-06</v>
      </c>
      <c r="W39" s="271" t="s">
        <v>86</v>
      </c>
    </row>
    <row r="40" spans="1:23" ht="11.25" thickBot="1">
      <c r="A40" s="379"/>
      <c r="B40" s="60" t="s">
        <v>48</v>
      </c>
      <c r="C40" s="334">
        <v>0.014</v>
      </c>
      <c r="D40" s="297"/>
      <c r="E40" s="218">
        <v>0.001</v>
      </c>
      <c r="F40" s="219">
        <v>0.004</v>
      </c>
      <c r="G40" s="349">
        <v>0.011</v>
      </c>
      <c r="H40" s="298"/>
      <c r="I40" s="218">
        <v>0.002</v>
      </c>
      <c r="J40" s="219">
        <v>0.007</v>
      </c>
      <c r="K40" s="349">
        <v>0.015</v>
      </c>
      <c r="L40" s="251" t="s">
        <v>90</v>
      </c>
      <c r="M40" s="246">
        <v>0.006</v>
      </c>
      <c r="N40" s="259">
        <v>0.021</v>
      </c>
      <c r="O40" s="349">
        <v>0.014</v>
      </c>
      <c r="P40" s="251" t="s">
        <v>90</v>
      </c>
      <c r="Q40" s="246">
        <v>0.006</v>
      </c>
      <c r="R40" s="259">
        <v>0.021</v>
      </c>
      <c r="S40" s="272">
        <f>C40*0.0001</f>
        <v>1.4000000000000001E-06</v>
      </c>
      <c r="T40" s="241">
        <f>G40*0.0001</f>
        <v>1.1E-06</v>
      </c>
      <c r="U40" s="241">
        <f>K40*0.0001</f>
        <v>1.5E-06</v>
      </c>
      <c r="V40" s="273">
        <f>O40*0.0001</f>
        <v>1.4000000000000001E-06</v>
      </c>
      <c r="W40" s="264" t="s">
        <v>86</v>
      </c>
    </row>
    <row r="41" spans="1:23" ht="10.5" customHeight="1">
      <c r="A41" s="380" t="s">
        <v>72</v>
      </c>
      <c r="B41" s="72" t="s">
        <v>73</v>
      </c>
      <c r="C41" s="345">
        <v>0.53</v>
      </c>
      <c r="D41" s="185" t="s">
        <v>13</v>
      </c>
      <c r="E41" s="185" t="s">
        <v>13</v>
      </c>
      <c r="F41" s="186" t="s">
        <v>13</v>
      </c>
      <c r="G41" s="351">
        <v>0.42</v>
      </c>
      <c r="H41" s="292" t="s">
        <v>13</v>
      </c>
      <c r="I41" s="185" t="s">
        <v>13</v>
      </c>
      <c r="J41" s="181" t="s">
        <v>13</v>
      </c>
      <c r="K41" s="351">
        <v>0.39</v>
      </c>
      <c r="L41" s="185" t="s">
        <v>13</v>
      </c>
      <c r="M41" s="185" t="s">
        <v>13</v>
      </c>
      <c r="N41" s="186" t="s">
        <v>13</v>
      </c>
      <c r="O41" s="242">
        <v>0.33</v>
      </c>
      <c r="P41" s="185" t="s">
        <v>13</v>
      </c>
      <c r="Q41" s="185" t="s">
        <v>13</v>
      </c>
      <c r="R41" s="181" t="s">
        <v>13</v>
      </c>
      <c r="S41" s="238" t="s">
        <v>13</v>
      </c>
      <c r="T41" s="239" t="s">
        <v>13</v>
      </c>
      <c r="U41" s="239" t="s">
        <v>13</v>
      </c>
      <c r="V41" s="274" t="s">
        <v>13</v>
      </c>
      <c r="W41" s="181" t="s">
        <v>13</v>
      </c>
    </row>
    <row r="42" spans="1:23" ht="10.5">
      <c r="A42" s="381"/>
      <c r="B42" s="80" t="s">
        <v>74</v>
      </c>
      <c r="C42" s="332">
        <v>0.28</v>
      </c>
      <c r="D42" s="187" t="s">
        <v>13</v>
      </c>
      <c r="E42" s="187" t="s">
        <v>13</v>
      </c>
      <c r="F42" s="188" t="s">
        <v>13</v>
      </c>
      <c r="G42" s="349">
        <v>0.18</v>
      </c>
      <c r="H42" s="237" t="s">
        <v>13</v>
      </c>
      <c r="I42" s="187" t="s">
        <v>13</v>
      </c>
      <c r="J42" s="182" t="s">
        <v>13</v>
      </c>
      <c r="K42" s="349">
        <v>0.29</v>
      </c>
      <c r="L42" s="187" t="s">
        <v>13</v>
      </c>
      <c r="M42" s="187" t="s">
        <v>13</v>
      </c>
      <c r="N42" s="188" t="s">
        <v>13</v>
      </c>
      <c r="O42" s="245">
        <v>0.29</v>
      </c>
      <c r="P42" s="187" t="s">
        <v>13</v>
      </c>
      <c r="Q42" s="187" t="s">
        <v>13</v>
      </c>
      <c r="R42" s="182" t="s">
        <v>13</v>
      </c>
      <c r="S42" s="238" t="s">
        <v>13</v>
      </c>
      <c r="T42" s="239" t="s">
        <v>13</v>
      </c>
      <c r="U42" s="239" t="s">
        <v>13</v>
      </c>
      <c r="V42" s="274" t="s">
        <v>13</v>
      </c>
      <c r="W42" s="182" t="s">
        <v>13</v>
      </c>
    </row>
    <row r="43" spans="1:23" ht="10.5">
      <c r="A43" s="381"/>
      <c r="B43" s="60" t="s">
        <v>75</v>
      </c>
      <c r="C43" s="346">
        <v>0.27</v>
      </c>
      <c r="D43" s="187" t="s">
        <v>13</v>
      </c>
      <c r="E43" s="187" t="s">
        <v>13</v>
      </c>
      <c r="F43" s="188" t="s">
        <v>13</v>
      </c>
      <c r="G43" s="349">
        <v>0.15</v>
      </c>
      <c r="H43" s="237" t="s">
        <v>13</v>
      </c>
      <c r="I43" s="187" t="s">
        <v>13</v>
      </c>
      <c r="J43" s="182" t="s">
        <v>13</v>
      </c>
      <c r="K43" s="349">
        <v>0.35</v>
      </c>
      <c r="L43" s="187" t="s">
        <v>13</v>
      </c>
      <c r="M43" s="187" t="s">
        <v>13</v>
      </c>
      <c r="N43" s="188" t="s">
        <v>13</v>
      </c>
      <c r="O43" s="245">
        <v>0.36</v>
      </c>
      <c r="P43" s="187" t="s">
        <v>13</v>
      </c>
      <c r="Q43" s="187" t="s">
        <v>13</v>
      </c>
      <c r="R43" s="182" t="s">
        <v>13</v>
      </c>
      <c r="S43" s="238" t="s">
        <v>13</v>
      </c>
      <c r="T43" s="239" t="s">
        <v>13</v>
      </c>
      <c r="U43" s="239" t="s">
        <v>13</v>
      </c>
      <c r="V43" s="274" t="s">
        <v>13</v>
      </c>
      <c r="W43" s="182" t="s">
        <v>13</v>
      </c>
    </row>
    <row r="44" spans="1:23" ht="10.5">
      <c r="A44" s="381"/>
      <c r="B44" s="80" t="s">
        <v>76</v>
      </c>
      <c r="C44" s="332">
        <v>0.21</v>
      </c>
      <c r="D44" s="187" t="s">
        <v>13</v>
      </c>
      <c r="E44" s="187" t="s">
        <v>13</v>
      </c>
      <c r="F44" s="188" t="s">
        <v>13</v>
      </c>
      <c r="G44" s="349">
        <v>0.13</v>
      </c>
      <c r="H44" s="237" t="s">
        <v>13</v>
      </c>
      <c r="I44" s="187" t="s">
        <v>13</v>
      </c>
      <c r="J44" s="182" t="s">
        <v>13</v>
      </c>
      <c r="K44" s="349">
        <v>0.27</v>
      </c>
      <c r="L44" s="187" t="s">
        <v>13</v>
      </c>
      <c r="M44" s="187" t="s">
        <v>13</v>
      </c>
      <c r="N44" s="188" t="s">
        <v>13</v>
      </c>
      <c r="O44" s="245">
        <v>0.21</v>
      </c>
      <c r="P44" s="187" t="s">
        <v>13</v>
      </c>
      <c r="Q44" s="187" t="s">
        <v>13</v>
      </c>
      <c r="R44" s="182" t="s">
        <v>13</v>
      </c>
      <c r="S44" s="248" t="s">
        <v>13</v>
      </c>
      <c r="T44" s="249" t="s">
        <v>13</v>
      </c>
      <c r="U44" s="249" t="s">
        <v>13</v>
      </c>
      <c r="V44" s="250" t="s">
        <v>13</v>
      </c>
      <c r="W44" s="182" t="s">
        <v>13</v>
      </c>
    </row>
    <row r="45" spans="1:23" s="89" customFormat="1" ht="10.5">
      <c r="A45" s="381"/>
      <c r="B45" s="85" t="s">
        <v>53</v>
      </c>
      <c r="C45" s="332">
        <v>0.26</v>
      </c>
      <c r="D45" s="187" t="s">
        <v>13</v>
      </c>
      <c r="E45" s="187" t="s">
        <v>13</v>
      </c>
      <c r="F45" s="188" t="s">
        <v>13</v>
      </c>
      <c r="G45" s="349">
        <v>0.27</v>
      </c>
      <c r="H45" s="237" t="s">
        <v>13</v>
      </c>
      <c r="I45" s="187" t="s">
        <v>13</v>
      </c>
      <c r="J45" s="182" t="s">
        <v>13</v>
      </c>
      <c r="K45" s="349">
        <v>0.35</v>
      </c>
      <c r="L45" s="187" t="s">
        <v>13</v>
      </c>
      <c r="M45" s="187" t="s">
        <v>13</v>
      </c>
      <c r="N45" s="188" t="s">
        <v>13</v>
      </c>
      <c r="O45" s="275">
        <v>0.19</v>
      </c>
      <c r="P45" s="187" t="s">
        <v>13</v>
      </c>
      <c r="Q45" s="187" t="s">
        <v>13</v>
      </c>
      <c r="R45" s="182" t="s">
        <v>13</v>
      </c>
      <c r="S45" s="238" t="s">
        <v>13</v>
      </c>
      <c r="T45" s="239" t="s">
        <v>13</v>
      </c>
      <c r="U45" s="239" t="s">
        <v>13</v>
      </c>
      <c r="V45" s="274" t="s">
        <v>13</v>
      </c>
      <c r="W45" s="182" t="s">
        <v>13</v>
      </c>
    </row>
    <row r="46" spans="1:23" s="89" customFormat="1" ht="11.25" thickBot="1">
      <c r="A46" s="382"/>
      <c r="B46" s="90" t="s">
        <v>77</v>
      </c>
      <c r="C46" s="339">
        <v>1.55</v>
      </c>
      <c r="D46" s="189" t="s">
        <v>13</v>
      </c>
      <c r="E46" s="189" t="s">
        <v>13</v>
      </c>
      <c r="F46" s="190" t="s">
        <v>13</v>
      </c>
      <c r="G46" s="350">
        <v>1.15</v>
      </c>
      <c r="H46" s="304" t="s">
        <v>13</v>
      </c>
      <c r="I46" s="189" t="s">
        <v>13</v>
      </c>
      <c r="J46" s="191" t="s">
        <v>13</v>
      </c>
      <c r="K46" s="352">
        <v>1.65</v>
      </c>
      <c r="L46" s="189" t="s">
        <v>13</v>
      </c>
      <c r="M46" s="189" t="s">
        <v>13</v>
      </c>
      <c r="N46" s="190" t="s">
        <v>13</v>
      </c>
      <c r="O46" s="276">
        <v>1.38</v>
      </c>
      <c r="P46" s="189" t="s">
        <v>13</v>
      </c>
      <c r="Q46" s="189" t="s">
        <v>13</v>
      </c>
      <c r="R46" s="191" t="s">
        <v>13</v>
      </c>
      <c r="S46" s="277" t="s">
        <v>13</v>
      </c>
      <c r="T46" s="278" t="s">
        <v>13</v>
      </c>
      <c r="U46" s="278" t="s">
        <v>13</v>
      </c>
      <c r="V46" s="279" t="s">
        <v>13</v>
      </c>
      <c r="W46" s="191" t="s">
        <v>13</v>
      </c>
    </row>
    <row r="47" spans="1:23" ht="10.5" customHeight="1">
      <c r="A47" s="372" t="s">
        <v>78</v>
      </c>
      <c r="B47" s="56" t="s">
        <v>79</v>
      </c>
      <c r="C47" s="347">
        <v>0.87</v>
      </c>
      <c r="D47" s="185" t="s">
        <v>13</v>
      </c>
      <c r="E47" s="185" t="s">
        <v>13</v>
      </c>
      <c r="F47" s="186" t="s">
        <v>13</v>
      </c>
      <c r="G47" s="351">
        <v>0.69</v>
      </c>
      <c r="H47" s="292" t="s">
        <v>13</v>
      </c>
      <c r="I47" s="185" t="s">
        <v>13</v>
      </c>
      <c r="J47" s="181" t="s">
        <v>13</v>
      </c>
      <c r="K47" s="351">
        <v>1.1</v>
      </c>
      <c r="L47" s="185" t="s">
        <v>13</v>
      </c>
      <c r="M47" s="185" t="s">
        <v>13</v>
      </c>
      <c r="N47" s="186" t="s">
        <v>13</v>
      </c>
      <c r="O47" s="242">
        <v>0.77</v>
      </c>
      <c r="P47" s="185" t="s">
        <v>13</v>
      </c>
      <c r="Q47" s="185" t="s">
        <v>13</v>
      </c>
      <c r="R47" s="181" t="s">
        <v>13</v>
      </c>
      <c r="S47" s="197" t="s">
        <v>13</v>
      </c>
      <c r="T47" s="198" t="s">
        <v>13</v>
      </c>
      <c r="U47" s="198" t="s">
        <v>13</v>
      </c>
      <c r="V47" s="201" t="s">
        <v>13</v>
      </c>
      <c r="W47" s="181" t="s">
        <v>13</v>
      </c>
    </row>
    <row r="48" spans="1:23" ht="10.5">
      <c r="A48" s="373"/>
      <c r="B48" s="60" t="s">
        <v>80</v>
      </c>
      <c r="C48" s="348">
        <v>0.8</v>
      </c>
      <c r="D48" s="187" t="s">
        <v>13</v>
      </c>
      <c r="E48" s="187" t="s">
        <v>13</v>
      </c>
      <c r="F48" s="188" t="s">
        <v>13</v>
      </c>
      <c r="G48" s="349">
        <v>0.59</v>
      </c>
      <c r="H48" s="237" t="s">
        <v>13</v>
      </c>
      <c r="I48" s="187" t="s">
        <v>13</v>
      </c>
      <c r="J48" s="182" t="s">
        <v>13</v>
      </c>
      <c r="K48" s="349">
        <v>0.67</v>
      </c>
      <c r="L48" s="187" t="s">
        <v>13</v>
      </c>
      <c r="M48" s="187" t="s">
        <v>13</v>
      </c>
      <c r="N48" s="188" t="s">
        <v>13</v>
      </c>
      <c r="O48" s="245">
        <v>0.54</v>
      </c>
      <c r="P48" s="187" t="s">
        <v>13</v>
      </c>
      <c r="Q48" s="187" t="s">
        <v>13</v>
      </c>
      <c r="R48" s="182" t="s">
        <v>13</v>
      </c>
      <c r="S48" s="280" t="s">
        <v>13</v>
      </c>
      <c r="T48" s="239" t="s">
        <v>13</v>
      </c>
      <c r="U48" s="239" t="s">
        <v>13</v>
      </c>
      <c r="V48" s="274" t="s">
        <v>13</v>
      </c>
      <c r="W48" s="182" t="s">
        <v>13</v>
      </c>
    </row>
    <row r="49" spans="1:23" ht="10.5">
      <c r="A49" s="373"/>
      <c r="B49" s="80" t="s">
        <v>81</v>
      </c>
      <c r="C49" s="346">
        <v>0.43</v>
      </c>
      <c r="D49" s="187" t="s">
        <v>13</v>
      </c>
      <c r="E49" s="187" t="s">
        <v>13</v>
      </c>
      <c r="F49" s="188" t="s">
        <v>13</v>
      </c>
      <c r="G49" s="349">
        <v>0.24</v>
      </c>
      <c r="H49" s="237" t="s">
        <v>13</v>
      </c>
      <c r="I49" s="187" t="s">
        <v>13</v>
      </c>
      <c r="J49" s="182" t="s">
        <v>13</v>
      </c>
      <c r="K49" s="349">
        <v>0.56</v>
      </c>
      <c r="L49" s="187" t="s">
        <v>13</v>
      </c>
      <c r="M49" s="187" t="s">
        <v>13</v>
      </c>
      <c r="N49" s="188" t="s">
        <v>13</v>
      </c>
      <c r="O49" s="245">
        <v>0.43</v>
      </c>
      <c r="P49" s="187" t="s">
        <v>13</v>
      </c>
      <c r="Q49" s="187" t="s">
        <v>13</v>
      </c>
      <c r="R49" s="182" t="s">
        <v>13</v>
      </c>
      <c r="S49" s="280" t="s">
        <v>13</v>
      </c>
      <c r="T49" s="239" t="s">
        <v>13</v>
      </c>
      <c r="U49" s="239" t="s">
        <v>13</v>
      </c>
      <c r="V49" s="274" t="s">
        <v>13</v>
      </c>
      <c r="W49" s="182" t="s">
        <v>13</v>
      </c>
    </row>
    <row r="50" spans="1:23" ht="10.5">
      <c r="A50" s="373"/>
      <c r="B50" s="80" t="s">
        <v>82</v>
      </c>
      <c r="C50" s="354" t="s">
        <v>111</v>
      </c>
      <c r="D50" s="187" t="s">
        <v>13</v>
      </c>
      <c r="E50" s="187" t="s">
        <v>13</v>
      </c>
      <c r="F50" s="188" t="s">
        <v>13</v>
      </c>
      <c r="G50" s="349">
        <v>0.11</v>
      </c>
      <c r="H50" s="237" t="s">
        <v>13</v>
      </c>
      <c r="I50" s="187" t="s">
        <v>13</v>
      </c>
      <c r="J50" s="182" t="s">
        <v>13</v>
      </c>
      <c r="K50" s="349">
        <v>0.36</v>
      </c>
      <c r="L50" s="187" t="s">
        <v>13</v>
      </c>
      <c r="M50" s="187" t="s">
        <v>13</v>
      </c>
      <c r="N50" s="188" t="s">
        <v>13</v>
      </c>
      <c r="O50" s="245">
        <v>0.23</v>
      </c>
      <c r="P50" s="187" t="s">
        <v>13</v>
      </c>
      <c r="Q50" s="187" t="s">
        <v>13</v>
      </c>
      <c r="R50" s="182" t="s">
        <v>13</v>
      </c>
      <c r="S50" s="280" t="s">
        <v>13</v>
      </c>
      <c r="T50" s="239" t="s">
        <v>13</v>
      </c>
      <c r="U50" s="239" t="s">
        <v>13</v>
      </c>
      <c r="V50" s="274" t="s">
        <v>13</v>
      </c>
      <c r="W50" s="182" t="s">
        <v>13</v>
      </c>
    </row>
    <row r="51" spans="1:23" s="89" customFormat="1" ht="10.5">
      <c r="A51" s="373"/>
      <c r="B51" s="100" t="s">
        <v>59</v>
      </c>
      <c r="C51" s="332">
        <v>0.12</v>
      </c>
      <c r="D51" s="192" t="s">
        <v>13</v>
      </c>
      <c r="E51" s="192" t="s">
        <v>13</v>
      </c>
      <c r="F51" s="193" t="s">
        <v>13</v>
      </c>
      <c r="G51" s="349">
        <v>0.069</v>
      </c>
      <c r="H51" s="237" t="s">
        <v>13</v>
      </c>
      <c r="I51" s="192" t="s">
        <v>13</v>
      </c>
      <c r="J51" s="184" t="s">
        <v>13</v>
      </c>
      <c r="K51" s="349">
        <v>0.14</v>
      </c>
      <c r="L51" s="192" t="s">
        <v>13</v>
      </c>
      <c r="M51" s="192" t="s">
        <v>13</v>
      </c>
      <c r="N51" s="193" t="s">
        <v>13</v>
      </c>
      <c r="O51" s="281">
        <v>0.088</v>
      </c>
      <c r="P51" s="192" t="s">
        <v>13</v>
      </c>
      <c r="Q51" s="192" t="s">
        <v>13</v>
      </c>
      <c r="R51" s="184" t="s">
        <v>13</v>
      </c>
      <c r="S51" s="282" t="s">
        <v>13</v>
      </c>
      <c r="T51" s="283" t="s">
        <v>13</v>
      </c>
      <c r="U51" s="283" t="s">
        <v>13</v>
      </c>
      <c r="V51" s="284" t="s">
        <v>13</v>
      </c>
      <c r="W51" s="184" t="s">
        <v>13</v>
      </c>
    </row>
    <row r="52" spans="1:23" s="89" customFormat="1" ht="11.25" thickBot="1">
      <c r="A52" s="374"/>
      <c r="B52" s="109" t="s">
        <v>83</v>
      </c>
      <c r="C52" s="339">
        <v>2.42</v>
      </c>
      <c r="D52" s="194" t="s">
        <v>13</v>
      </c>
      <c r="E52" s="194" t="s">
        <v>13</v>
      </c>
      <c r="F52" s="195" t="s">
        <v>13</v>
      </c>
      <c r="G52" s="350">
        <v>1.699</v>
      </c>
      <c r="H52" s="304" t="s">
        <v>13</v>
      </c>
      <c r="I52" s="194" t="s">
        <v>13</v>
      </c>
      <c r="J52" s="196" t="s">
        <v>13</v>
      </c>
      <c r="K52" s="350">
        <v>2.83</v>
      </c>
      <c r="L52" s="194" t="s">
        <v>13</v>
      </c>
      <c r="M52" s="194" t="s">
        <v>13</v>
      </c>
      <c r="N52" s="195" t="s">
        <v>13</v>
      </c>
      <c r="O52" s="285">
        <v>2.058</v>
      </c>
      <c r="P52" s="194" t="s">
        <v>13</v>
      </c>
      <c r="Q52" s="194" t="s">
        <v>13</v>
      </c>
      <c r="R52" s="196" t="s">
        <v>13</v>
      </c>
      <c r="S52" s="286" t="s">
        <v>13</v>
      </c>
      <c r="T52" s="287" t="s">
        <v>13</v>
      </c>
      <c r="U52" s="287" t="s">
        <v>13</v>
      </c>
      <c r="V52" s="288" t="s">
        <v>13</v>
      </c>
      <c r="W52" s="196" t="s">
        <v>13</v>
      </c>
    </row>
    <row r="53" spans="1:242" ht="10.5">
      <c r="A53" s="375" t="s">
        <v>89</v>
      </c>
      <c r="B53" s="376"/>
      <c r="C53" s="197" t="s">
        <v>13</v>
      </c>
      <c r="D53" s="198" t="s">
        <v>13</v>
      </c>
      <c r="E53" s="198" t="s">
        <v>13</v>
      </c>
      <c r="F53" s="199" t="s">
        <v>13</v>
      </c>
      <c r="G53" s="238" t="s">
        <v>13</v>
      </c>
      <c r="H53" s="239" t="s">
        <v>13</v>
      </c>
      <c r="I53" s="198" t="s">
        <v>13</v>
      </c>
      <c r="J53" s="201" t="s">
        <v>13</v>
      </c>
      <c r="K53" s="317" t="s">
        <v>13</v>
      </c>
      <c r="L53" s="198" t="s">
        <v>13</v>
      </c>
      <c r="M53" s="198" t="s">
        <v>13</v>
      </c>
      <c r="N53" s="199" t="s">
        <v>13</v>
      </c>
      <c r="O53" s="200" t="s">
        <v>84</v>
      </c>
      <c r="P53" s="198" t="s">
        <v>13</v>
      </c>
      <c r="Q53" s="198" t="s">
        <v>13</v>
      </c>
      <c r="R53" s="201" t="s">
        <v>13</v>
      </c>
      <c r="S53" s="178">
        <f>SUM(S11:S40)</f>
        <v>0.05323681999999999</v>
      </c>
      <c r="T53" s="179">
        <f>SUM(T11:T40)</f>
        <v>0.03235319</v>
      </c>
      <c r="U53" s="179">
        <f>SUM(U11:U40)</f>
        <v>0.07081319</v>
      </c>
      <c r="V53" s="179">
        <f>SUM(V11:V40)</f>
        <v>0.05709277000000001</v>
      </c>
      <c r="W53" s="202" t="s">
        <v>86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7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</row>
    <row r="54" spans="1:242" ht="11.25" thickBot="1">
      <c r="A54" s="364" t="s">
        <v>60</v>
      </c>
      <c r="B54" s="365"/>
      <c r="C54" s="203" t="s">
        <v>13</v>
      </c>
      <c r="D54" s="204" t="s">
        <v>13</v>
      </c>
      <c r="E54" s="204" t="s">
        <v>13</v>
      </c>
      <c r="F54" s="205" t="s">
        <v>13</v>
      </c>
      <c r="G54" s="206" t="s">
        <v>13</v>
      </c>
      <c r="H54" s="204" t="s">
        <v>13</v>
      </c>
      <c r="I54" s="204" t="s">
        <v>13</v>
      </c>
      <c r="J54" s="207" t="s">
        <v>13</v>
      </c>
      <c r="K54" s="318" t="s">
        <v>13</v>
      </c>
      <c r="L54" s="204" t="s">
        <v>13</v>
      </c>
      <c r="M54" s="204" t="s">
        <v>13</v>
      </c>
      <c r="N54" s="205" t="s">
        <v>13</v>
      </c>
      <c r="O54" s="206" t="s">
        <v>13</v>
      </c>
      <c r="P54" s="204" t="s">
        <v>13</v>
      </c>
      <c r="Q54" s="204" t="s">
        <v>13</v>
      </c>
      <c r="R54" s="207" t="s">
        <v>13</v>
      </c>
      <c r="S54" s="240">
        <v>0.053</v>
      </c>
      <c r="T54" s="241">
        <v>0.032</v>
      </c>
      <c r="U54" s="240">
        <v>0.071</v>
      </c>
      <c r="V54" s="273">
        <v>0.057</v>
      </c>
      <c r="W54" s="289">
        <v>0.053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7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</row>
    <row r="55" spans="1:242" ht="10.5">
      <c r="A55" s="124"/>
      <c r="B55" s="124"/>
      <c r="C55" s="120"/>
      <c r="D55" s="120"/>
      <c r="E55" s="120"/>
      <c r="F55" s="120"/>
      <c r="G55" s="120"/>
      <c r="H55" s="120"/>
      <c r="I55" s="120"/>
      <c r="J55" s="120"/>
      <c r="K55" s="319"/>
      <c r="L55" s="120"/>
      <c r="M55" s="120"/>
      <c r="N55" s="120"/>
      <c r="O55" s="120"/>
      <c r="P55" s="120"/>
      <c r="Q55" s="120"/>
      <c r="R55" s="120"/>
      <c r="S55" s="125"/>
      <c r="T55" s="125"/>
      <c r="U55" s="125"/>
      <c r="V55" s="125"/>
      <c r="W55" s="12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7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</row>
    <row r="56" spans="2:242" ht="10.5">
      <c r="B56" s="119"/>
      <c r="C56" s="120"/>
      <c r="D56" s="120"/>
      <c r="E56" s="120"/>
      <c r="F56" s="120"/>
      <c r="G56" s="120"/>
      <c r="H56" s="120"/>
      <c r="I56" s="120"/>
      <c r="J56" s="120"/>
      <c r="K56" s="319"/>
      <c r="L56" s="120"/>
      <c r="M56" s="120"/>
      <c r="N56" s="120"/>
      <c r="O56" s="120"/>
      <c r="P56" s="120"/>
      <c r="Q56" s="120"/>
      <c r="R56" s="120"/>
      <c r="S56" s="170"/>
      <c r="T56" s="121"/>
      <c r="U56" s="121"/>
      <c r="V56" s="121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7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</row>
    <row r="57" spans="2:104" ht="11.25" thickBot="1">
      <c r="B57" s="119"/>
      <c r="C57" s="122"/>
      <c r="D57" s="122"/>
      <c r="E57" s="122"/>
      <c r="F57" s="122"/>
      <c r="G57" s="122"/>
      <c r="H57" s="122"/>
      <c r="I57" s="122"/>
      <c r="J57" s="122"/>
      <c r="K57" s="320"/>
      <c r="L57" s="122"/>
      <c r="M57" s="122"/>
      <c r="N57" s="122"/>
      <c r="O57" s="122"/>
      <c r="P57" s="122"/>
      <c r="Q57" s="122"/>
      <c r="R57" s="122"/>
      <c r="S57" s="123"/>
      <c r="T57" s="123"/>
      <c r="U57" s="123"/>
      <c r="V57" s="123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</row>
    <row r="58" spans="1:23" ht="10.5">
      <c r="A58" s="383" t="s">
        <v>0</v>
      </c>
      <c r="B58" s="384"/>
      <c r="C58" s="208" t="s">
        <v>96</v>
      </c>
      <c r="D58" s="227"/>
      <c r="E58" s="227"/>
      <c r="F58" s="227"/>
      <c r="G58" s="227"/>
      <c r="H58" s="227"/>
      <c r="I58" s="227"/>
      <c r="J58" s="227"/>
      <c r="K58" s="312"/>
      <c r="L58" s="227"/>
      <c r="M58" s="227"/>
      <c r="N58" s="227"/>
      <c r="O58" s="227"/>
      <c r="P58" s="227"/>
      <c r="Q58" s="227"/>
      <c r="R58" s="227"/>
      <c r="S58" s="228"/>
      <c r="T58" s="228"/>
      <c r="U58" s="228"/>
      <c r="V58" s="228"/>
      <c r="W58" s="229"/>
    </row>
    <row r="59" spans="1:23" ht="11.25" thickBot="1">
      <c r="A59" s="370" t="s">
        <v>2</v>
      </c>
      <c r="B59" s="385"/>
      <c r="C59" s="209" t="s">
        <v>121</v>
      </c>
      <c r="D59" s="230"/>
      <c r="E59" s="230"/>
      <c r="F59" s="230"/>
      <c r="G59" s="230"/>
      <c r="H59" s="230"/>
      <c r="I59" s="230"/>
      <c r="J59" s="230"/>
      <c r="K59" s="313"/>
      <c r="L59" s="230"/>
      <c r="M59" s="230"/>
      <c r="N59" s="230"/>
      <c r="O59" s="230"/>
      <c r="P59" s="230"/>
      <c r="Q59" s="231"/>
      <c r="R59" s="231"/>
      <c r="S59" s="232"/>
      <c r="T59" s="232"/>
      <c r="U59" s="232"/>
      <c r="V59" s="232"/>
      <c r="W59" s="233"/>
    </row>
    <row r="60" spans="1:23" ht="24.75" customHeight="1">
      <c r="A60" s="375" t="s">
        <v>4</v>
      </c>
      <c r="B60" s="376"/>
      <c r="C60" s="386" t="s">
        <v>104</v>
      </c>
      <c r="D60" s="387"/>
      <c r="E60" s="387"/>
      <c r="F60" s="388"/>
      <c r="G60" s="389" t="s">
        <v>105</v>
      </c>
      <c r="H60" s="390"/>
      <c r="I60" s="390"/>
      <c r="J60" s="391"/>
      <c r="K60" s="392" t="s">
        <v>106</v>
      </c>
      <c r="L60" s="387"/>
      <c r="M60" s="387"/>
      <c r="N60" s="388"/>
      <c r="O60" s="392" t="s">
        <v>107</v>
      </c>
      <c r="P60" s="387"/>
      <c r="Q60" s="387"/>
      <c r="R60" s="388"/>
      <c r="S60" s="14" t="s">
        <v>5</v>
      </c>
      <c r="T60" s="15" t="s">
        <v>6</v>
      </c>
      <c r="U60" s="15" t="s">
        <v>7</v>
      </c>
      <c r="V60" s="16" t="s">
        <v>8</v>
      </c>
      <c r="W60" s="129" t="s">
        <v>85</v>
      </c>
    </row>
    <row r="61" spans="1:23" ht="23.25" thickBot="1">
      <c r="A61" s="370" t="s">
        <v>9</v>
      </c>
      <c r="B61" s="371"/>
      <c r="C61" s="17" t="s">
        <v>91</v>
      </c>
      <c r="D61" s="18"/>
      <c r="E61" s="19" t="s">
        <v>10</v>
      </c>
      <c r="F61" s="20" t="s">
        <v>11</v>
      </c>
      <c r="G61" s="21" t="s">
        <v>91</v>
      </c>
      <c r="H61" s="18"/>
      <c r="I61" s="19" t="s">
        <v>10</v>
      </c>
      <c r="J61" s="22" t="s">
        <v>11</v>
      </c>
      <c r="K61" s="314" t="s">
        <v>91</v>
      </c>
      <c r="L61" s="18"/>
      <c r="M61" s="19" t="s">
        <v>10</v>
      </c>
      <c r="N61" s="20" t="s">
        <v>11</v>
      </c>
      <c r="O61" s="21" t="s">
        <v>91</v>
      </c>
      <c r="P61" s="18"/>
      <c r="Q61" s="19" t="s">
        <v>10</v>
      </c>
      <c r="R61" s="22" t="s">
        <v>11</v>
      </c>
      <c r="S61" s="24" t="s">
        <v>62</v>
      </c>
      <c r="T61" s="25" t="s">
        <v>62</v>
      </c>
      <c r="U61" s="25" t="s">
        <v>62</v>
      </c>
      <c r="V61" s="26" t="s">
        <v>62</v>
      </c>
      <c r="W61" s="135" t="s">
        <v>62</v>
      </c>
    </row>
    <row r="62" spans="1:23" ht="10.5">
      <c r="A62" s="377" t="s">
        <v>68</v>
      </c>
      <c r="B62" s="27" t="s">
        <v>12</v>
      </c>
      <c r="C62" s="210" t="s">
        <v>13</v>
      </c>
      <c r="D62" s="222"/>
      <c r="E62" s="292" t="s">
        <v>13</v>
      </c>
      <c r="F62" s="300" t="s">
        <v>13</v>
      </c>
      <c r="G62" s="235" t="s">
        <v>13</v>
      </c>
      <c r="H62" s="222"/>
      <c r="I62" s="292" t="s">
        <v>13</v>
      </c>
      <c r="J62" s="293" t="s">
        <v>13</v>
      </c>
      <c r="K62" s="326" t="s">
        <v>13</v>
      </c>
      <c r="L62" s="327"/>
      <c r="M62" s="327" t="s">
        <v>13</v>
      </c>
      <c r="N62" s="328" t="s">
        <v>13</v>
      </c>
      <c r="O62" s="305" t="s">
        <v>13</v>
      </c>
      <c r="P62" s="327"/>
      <c r="Q62" s="327" t="s">
        <v>13</v>
      </c>
      <c r="R62" s="328" t="s">
        <v>13</v>
      </c>
      <c r="S62" s="200" t="s">
        <v>13</v>
      </c>
      <c r="T62" s="198" t="s">
        <v>13</v>
      </c>
      <c r="U62" s="198" t="s">
        <v>13</v>
      </c>
      <c r="V62" s="201" t="s">
        <v>13</v>
      </c>
      <c r="W62" s="181" t="s">
        <v>13</v>
      </c>
    </row>
    <row r="63" spans="1:23" ht="10.5">
      <c r="A63" s="378"/>
      <c r="B63" s="32" t="s">
        <v>14</v>
      </c>
      <c r="C63" s="212" t="s">
        <v>13</v>
      </c>
      <c r="D63" s="223"/>
      <c r="E63" s="237" t="s">
        <v>13</v>
      </c>
      <c r="F63" s="294" t="s">
        <v>13</v>
      </c>
      <c r="G63" s="215" t="s">
        <v>13</v>
      </c>
      <c r="H63" s="223"/>
      <c r="I63" s="237" t="s">
        <v>13</v>
      </c>
      <c r="J63" s="294" t="s">
        <v>13</v>
      </c>
      <c r="K63" s="329" t="s">
        <v>13</v>
      </c>
      <c r="L63" s="330"/>
      <c r="M63" s="330" t="s">
        <v>13</v>
      </c>
      <c r="N63" s="331" t="s">
        <v>13</v>
      </c>
      <c r="O63" s="308" t="s">
        <v>13</v>
      </c>
      <c r="P63" s="330"/>
      <c r="Q63" s="330" t="s">
        <v>13</v>
      </c>
      <c r="R63" s="331" t="s">
        <v>13</v>
      </c>
      <c r="S63" s="248" t="s">
        <v>13</v>
      </c>
      <c r="T63" s="249" t="s">
        <v>13</v>
      </c>
      <c r="U63" s="249" t="s">
        <v>13</v>
      </c>
      <c r="V63" s="250" t="s">
        <v>13</v>
      </c>
      <c r="W63" s="182" t="s">
        <v>13</v>
      </c>
    </row>
    <row r="64" spans="1:23" ht="10.5">
      <c r="A64" s="378"/>
      <c r="B64" s="40" t="s">
        <v>15</v>
      </c>
      <c r="C64" s="349">
        <v>0.004</v>
      </c>
      <c r="D64" s="296" t="s">
        <v>94</v>
      </c>
      <c r="E64" s="213">
        <v>0.002</v>
      </c>
      <c r="F64" s="214">
        <v>0.006</v>
      </c>
      <c r="G64" s="349">
        <v>0.002</v>
      </c>
      <c r="H64" s="291" t="s">
        <v>90</v>
      </c>
      <c r="I64" s="213">
        <v>0.001</v>
      </c>
      <c r="J64" s="214">
        <v>0.003</v>
      </c>
      <c r="K64" s="349">
        <v>0.004</v>
      </c>
      <c r="L64" s="291" t="s">
        <v>90</v>
      </c>
      <c r="M64" s="251">
        <v>0.001</v>
      </c>
      <c r="N64" s="252">
        <v>0.005</v>
      </c>
      <c r="O64" s="245">
        <v>0.002</v>
      </c>
      <c r="P64" s="291" t="s">
        <v>90</v>
      </c>
      <c r="Q64" s="251">
        <v>0.001</v>
      </c>
      <c r="R64" s="252">
        <v>0.005</v>
      </c>
      <c r="S64" s="253">
        <f>C64</f>
        <v>0.004</v>
      </c>
      <c r="T64" s="254">
        <f>G64</f>
        <v>0.002</v>
      </c>
      <c r="U64" s="254">
        <f>K64</f>
        <v>0.004</v>
      </c>
      <c r="V64" s="255">
        <f>O64</f>
        <v>0.002</v>
      </c>
      <c r="W64" s="182" t="s">
        <v>13</v>
      </c>
    </row>
    <row r="65" spans="1:23" ht="10.5">
      <c r="A65" s="378"/>
      <c r="B65" s="40" t="s">
        <v>18</v>
      </c>
      <c r="C65" s="349">
        <v>0.017</v>
      </c>
      <c r="D65" s="296"/>
      <c r="E65" s="213">
        <v>0.003</v>
      </c>
      <c r="F65" s="214">
        <v>0.008</v>
      </c>
      <c r="G65" s="349">
        <v>0.008</v>
      </c>
      <c r="H65" s="291"/>
      <c r="I65" s="213">
        <v>0.0007</v>
      </c>
      <c r="J65" s="214">
        <v>0.0024</v>
      </c>
      <c r="K65" s="349">
        <v>0.016</v>
      </c>
      <c r="L65" s="246"/>
      <c r="M65" s="246">
        <v>0.001</v>
      </c>
      <c r="N65" s="247">
        <v>0.004</v>
      </c>
      <c r="O65" s="245">
        <v>0.009</v>
      </c>
      <c r="P65" s="246"/>
      <c r="Q65" s="246">
        <v>0.001</v>
      </c>
      <c r="R65" s="247">
        <v>0.004</v>
      </c>
      <c r="S65" s="253">
        <f>C65</f>
        <v>0.017</v>
      </c>
      <c r="T65" s="254">
        <f>G65</f>
        <v>0.008</v>
      </c>
      <c r="U65" s="254">
        <f>K65</f>
        <v>0.016</v>
      </c>
      <c r="V65" s="255">
        <f>O65</f>
        <v>0.009</v>
      </c>
      <c r="W65" s="182" t="s">
        <v>13</v>
      </c>
    </row>
    <row r="66" spans="1:23" ht="10.5">
      <c r="A66" s="378"/>
      <c r="B66" s="32" t="s">
        <v>19</v>
      </c>
      <c r="C66" s="349">
        <v>0.015</v>
      </c>
      <c r="D66" s="296"/>
      <c r="E66" s="213">
        <v>0.003</v>
      </c>
      <c r="F66" s="355" t="s">
        <v>114</v>
      </c>
      <c r="G66" s="349">
        <v>0.007</v>
      </c>
      <c r="H66" s="291"/>
      <c r="I66" s="213">
        <v>0.001</v>
      </c>
      <c r="J66" s="214">
        <v>0.004</v>
      </c>
      <c r="K66" s="355" t="s">
        <v>113</v>
      </c>
      <c r="L66" s="246"/>
      <c r="M66" s="246">
        <v>0.002</v>
      </c>
      <c r="N66" s="247">
        <v>0.006</v>
      </c>
      <c r="O66" s="245">
        <v>0.006</v>
      </c>
      <c r="P66" s="246"/>
      <c r="Q66" s="246">
        <v>0.002</v>
      </c>
      <c r="R66" s="247">
        <v>0.006</v>
      </c>
      <c r="S66" s="253">
        <f>C66*0.1</f>
        <v>0.0015</v>
      </c>
      <c r="T66" s="254">
        <f>G66*0.1</f>
        <v>0.0007000000000000001</v>
      </c>
      <c r="U66" s="254">
        <f>K66*0.1</f>
        <v>0.002</v>
      </c>
      <c r="V66" s="255">
        <f>O66*0.1</f>
        <v>0.0006000000000000001</v>
      </c>
      <c r="W66" s="182" t="s">
        <v>13</v>
      </c>
    </row>
    <row r="67" spans="1:23" ht="10.5">
      <c r="A67" s="378"/>
      <c r="B67" s="32" t="s">
        <v>20</v>
      </c>
      <c r="C67" s="349">
        <v>0.027</v>
      </c>
      <c r="D67" s="296"/>
      <c r="E67" s="213">
        <v>0.002</v>
      </c>
      <c r="F67" s="214">
        <v>0.007</v>
      </c>
      <c r="G67" s="349">
        <v>0.011</v>
      </c>
      <c r="H67" s="291"/>
      <c r="I67" s="213">
        <v>0.002</v>
      </c>
      <c r="J67" s="214">
        <v>0.007</v>
      </c>
      <c r="K67" s="349">
        <v>0.038</v>
      </c>
      <c r="L67" s="246"/>
      <c r="M67" s="246">
        <v>0.0007</v>
      </c>
      <c r="N67" s="247">
        <v>0.0024</v>
      </c>
      <c r="O67" s="245">
        <v>0.014</v>
      </c>
      <c r="P67" s="246"/>
      <c r="Q67" s="246">
        <v>0.0007</v>
      </c>
      <c r="R67" s="247">
        <v>0.0024</v>
      </c>
      <c r="S67" s="253">
        <f>C67*0.1</f>
        <v>0.0027</v>
      </c>
      <c r="T67" s="254">
        <f>G67*0.1</f>
        <v>0.0011</v>
      </c>
      <c r="U67" s="254">
        <f>K67*0.1</f>
        <v>0.0038</v>
      </c>
      <c r="V67" s="255">
        <f>O67*0.1</f>
        <v>0.0014000000000000002</v>
      </c>
      <c r="W67" s="183" t="s">
        <v>13</v>
      </c>
    </row>
    <row r="68" spans="1:23" ht="10.5">
      <c r="A68" s="378"/>
      <c r="B68" s="40" t="s">
        <v>69</v>
      </c>
      <c r="C68" s="349">
        <v>0.019</v>
      </c>
      <c r="D68" s="296"/>
      <c r="E68" s="213">
        <v>0.003</v>
      </c>
      <c r="F68" s="214">
        <v>0.009</v>
      </c>
      <c r="G68" s="355" t="s">
        <v>114</v>
      </c>
      <c r="H68" s="291"/>
      <c r="I68" s="213">
        <v>0.003</v>
      </c>
      <c r="J68" s="214">
        <v>0.009</v>
      </c>
      <c r="K68" s="349">
        <v>0.031</v>
      </c>
      <c r="L68" s="246"/>
      <c r="M68" s="246">
        <v>0.001</v>
      </c>
      <c r="N68" s="247">
        <v>0.004</v>
      </c>
      <c r="O68" s="245">
        <v>0.012</v>
      </c>
      <c r="P68" s="246"/>
      <c r="Q68" s="246">
        <v>0.001</v>
      </c>
      <c r="R68" s="247">
        <v>0.004</v>
      </c>
      <c r="S68" s="253">
        <f>C68*0.1</f>
        <v>0.0019</v>
      </c>
      <c r="T68" s="254">
        <f>G68*0.1</f>
        <v>0.001</v>
      </c>
      <c r="U68" s="254">
        <f>K68*0.1</f>
        <v>0.0031000000000000003</v>
      </c>
      <c r="V68" s="255">
        <f>O68*0.1</f>
        <v>0.0012000000000000001</v>
      </c>
      <c r="W68" s="256" t="s">
        <v>92</v>
      </c>
    </row>
    <row r="69" spans="1:23" ht="10.5">
      <c r="A69" s="378"/>
      <c r="B69" s="32" t="s">
        <v>22</v>
      </c>
      <c r="C69" s="349">
        <v>0.17</v>
      </c>
      <c r="D69" s="296"/>
      <c r="E69" s="213">
        <v>0.002</v>
      </c>
      <c r="F69" s="214">
        <v>0.007</v>
      </c>
      <c r="G69" s="349">
        <v>0.077</v>
      </c>
      <c r="H69" s="291"/>
      <c r="I69" s="213">
        <v>0.003</v>
      </c>
      <c r="J69" s="214">
        <v>0.011</v>
      </c>
      <c r="K69" s="349">
        <v>0.26</v>
      </c>
      <c r="L69" s="246"/>
      <c r="M69" s="246">
        <v>0.002</v>
      </c>
      <c r="N69" s="247">
        <v>0.008</v>
      </c>
      <c r="O69" s="245">
        <v>0.068</v>
      </c>
      <c r="P69" s="246"/>
      <c r="Q69" s="246">
        <v>0.002</v>
      </c>
      <c r="R69" s="247">
        <v>0.008</v>
      </c>
      <c r="S69" s="253">
        <f>C69*0.01</f>
        <v>0.0017000000000000001</v>
      </c>
      <c r="T69" s="254">
        <f>G69*0.01</f>
        <v>0.00077</v>
      </c>
      <c r="U69" s="254">
        <f>K69*0.01</f>
        <v>0.0026000000000000003</v>
      </c>
      <c r="V69" s="255">
        <f>O69*0.01</f>
        <v>0.00068</v>
      </c>
      <c r="W69" s="256" t="s">
        <v>92</v>
      </c>
    </row>
    <row r="70" spans="1:23" ht="11.25" thickBot="1">
      <c r="A70" s="379"/>
      <c r="B70" s="48" t="s">
        <v>23</v>
      </c>
      <c r="C70" s="349">
        <v>0.28</v>
      </c>
      <c r="D70" s="301"/>
      <c r="E70" s="216">
        <v>0.003</v>
      </c>
      <c r="F70" s="355" t="s">
        <v>114</v>
      </c>
      <c r="G70" s="349">
        <v>0.22</v>
      </c>
      <c r="H70" s="298"/>
      <c r="I70" s="216">
        <v>0.009</v>
      </c>
      <c r="J70" s="217">
        <v>0.031</v>
      </c>
      <c r="K70" s="354" t="s">
        <v>120</v>
      </c>
      <c r="L70" s="258"/>
      <c r="M70" s="258">
        <v>0.002</v>
      </c>
      <c r="N70" s="259">
        <v>0.008</v>
      </c>
      <c r="O70" s="257">
        <v>0.13</v>
      </c>
      <c r="P70" s="258"/>
      <c r="Q70" s="258">
        <v>0.002</v>
      </c>
      <c r="R70" s="259">
        <v>0.008</v>
      </c>
      <c r="S70" s="260">
        <f>C70*0.0001</f>
        <v>2.8000000000000003E-05</v>
      </c>
      <c r="T70" s="261">
        <f>G70*0.0001</f>
        <v>2.2000000000000003E-05</v>
      </c>
      <c r="U70" s="261">
        <f>K70*0.0001</f>
        <v>6E-05</v>
      </c>
      <c r="V70" s="262">
        <f>O70*0.0001</f>
        <v>1.3000000000000001E-05</v>
      </c>
      <c r="W70" s="263" t="s">
        <v>92</v>
      </c>
    </row>
    <row r="71" spans="1:23" ht="10.5">
      <c r="A71" s="377" t="s">
        <v>70</v>
      </c>
      <c r="B71" s="56" t="s">
        <v>25</v>
      </c>
      <c r="C71" s="210" t="s">
        <v>98</v>
      </c>
      <c r="D71" s="302" t="s">
        <v>95</v>
      </c>
      <c r="E71" s="292" t="s">
        <v>98</v>
      </c>
      <c r="F71" s="300" t="s">
        <v>98</v>
      </c>
      <c r="G71" s="235" t="s">
        <v>98</v>
      </c>
      <c r="H71" s="302" t="s">
        <v>95</v>
      </c>
      <c r="I71" s="292" t="s">
        <v>98</v>
      </c>
      <c r="J71" s="293" t="s">
        <v>98</v>
      </c>
      <c r="K71" s="235" t="s">
        <v>109</v>
      </c>
      <c r="L71" s="4"/>
      <c r="M71" s="306" t="s">
        <v>99</v>
      </c>
      <c r="N71" s="307" t="s">
        <v>99</v>
      </c>
      <c r="O71" s="305" t="s">
        <v>99</v>
      </c>
      <c r="P71" s="327"/>
      <c r="Q71" s="306" t="s">
        <v>99</v>
      </c>
      <c r="R71" s="307" t="s">
        <v>99</v>
      </c>
      <c r="S71" s="200" t="s">
        <v>13</v>
      </c>
      <c r="T71" s="198" t="s">
        <v>13</v>
      </c>
      <c r="U71" s="198" t="s">
        <v>13</v>
      </c>
      <c r="V71" s="201" t="s">
        <v>13</v>
      </c>
      <c r="W71" s="181" t="s">
        <v>13</v>
      </c>
    </row>
    <row r="72" spans="1:23" ht="10.5">
      <c r="A72" s="378"/>
      <c r="B72" s="32" t="s">
        <v>26</v>
      </c>
      <c r="C72" s="349">
        <v>0.046</v>
      </c>
      <c r="D72" s="296"/>
      <c r="E72" s="213">
        <v>0.003</v>
      </c>
      <c r="F72" s="214">
        <v>0.009</v>
      </c>
      <c r="G72" s="349">
        <v>0.086</v>
      </c>
      <c r="H72" s="291"/>
      <c r="I72" s="213">
        <v>0.001</v>
      </c>
      <c r="J72" s="214">
        <v>0.005</v>
      </c>
      <c r="K72" s="354" t="s">
        <v>118</v>
      </c>
      <c r="L72" s="246"/>
      <c r="M72" s="246">
        <v>0.001</v>
      </c>
      <c r="N72" s="247">
        <v>0.005</v>
      </c>
      <c r="O72" s="245">
        <v>0.023</v>
      </c>
      <c r="P72" s="246"/>
      <c r="Q72" s="246">
        <v>0.001</v>
      </c>
      <c r="R72" s="247">
        <v>0.005</v>
      </c>
      <c r="S72" s="253">
        <f>C72*0.1</f>
        <v>0.0046</v>
      </c>
      <c r="T72" s="254">
        <f>G72*0.1</f>
        <v>0.0086</v>
      </c>
      <c r="U72" s="254">
        <f>K72*0.1</f>
        <v>0.004</v>
      </c>
      <c r="V72" s="255">
        <f>O72*0.1</f>
        <v>0.0023</v>
      </c>
      <c r="W72" s="182" t="s">
        <v>13</v>
      </c>
    </row>
    <row r="73" spans="1:23" ht="10.5">
      <c r="A73" s="378"/>
      <c r="B73" s="57" t="s">
        <v>27</v>
      </c>
      <c r="C73" s="349">
        <v>0.038</v>
      </c>
      <c r="D73" s="296"/>
      <c r="E73" s="213">
        <v>0.002</v>
      </c>
      <c r="F73" s="214">
        <v>0.007</v>
      </c>
      <c r="G73" s="349">
        <v>0.029</v>
      </c>
      <c r="H73" s="291"/>
      <c r="I73" s="213">
        <v>0.001</v>
      </c>
      <c r="J73" s="214">
        <v>0.004</v>
      </c>
      <c r="K73" s="349">
        <v>0.041</v>
      </c>
      <c r="L73" s="246"/>
      <c r="M73" s="246">
        <v>0.001</v>
      </c>
      <c r="N73" s="247">
        <v>0.004</v>
      </c>
      <c r="O73" s="245">
        <v>0.025</v>
      </c>
      <c r="P73" s="246"/>
      <c r="Q73" s="246">
        <v>0.001</v>
      </c>
      <c r="R73" s="247">
        <v>0.004</v>
      </c>
      <c r="S73" s="253">
        <f>C73*0.05</f>
        <v>0.0019</v>
      </c>
      <c r="T73" s="254">
        <f>G73*0.05</f>
        <v>0.0014500000000000001</v>
      </c>
      <c r="U73" s="254">
        <f>K73*0.05</f>
        <v>0.00205</v>
      </c>
      <c r="V73" s="255">
        <f>O73*0.05</f>
        <v>0.0012500000000000002</v>
      </c>
      <c r="W73" s="182" t="s">
        <v>13</v>
      </c>
    </row>
    <row r="74" spans="1:23" ht="10.5">
      <c r="A74" s="378"/>
      <c r="B74" s="57" t="s">
        <v>28</v>
      </c>
      <c r="C74" s="349">
        <v>0.052</v>
      </c>
      <c r="D74" s="296"/>
      <c r="E74" s="213">
        <v>0.003</v>
      </c>
      <c r="F74" s="214">
        <v>0.009</v>
      </c>
      <c r="G74" s="349">
        <v>0.035</v>
      </c>
      <c r="H74" s="291"/>
      <c r="I74" s="213">
        <v>0.002</v>
      </c>
      <c r="J74" s="214">
        <v>0.006</v>
      </c>
      <c r="K74" s="349">
        <v>0.057</v>
      </c>
      <c r="L74" s="246"/>
      <c r="M74" s="246">
        <v>0.001</v>
      </c>
      <c r="N74" s="247">
        <v>0.004</v>
      </c>
      <c r="O74" s="354" t="s">
        <v>117</v>
      </c>
      <c r="P74" s="246"/>
      <c r="Q74" s="246">
        <v>0.001</v>
      </c>
      <c r="R74" s="247">
        <v>0.004</v>
      </c>
      <c r="S74" s="253">
        <f>C74*0.5</f>
        <v>0.026</v>
      </c>
      <c r="T74" s="254">
        <f>G74*0.5</f>
        <v>0.0175</v>
      </c>
      <c r="U74" s="254">
        <f>K74*0.5</f>
        <v>0.0285</v>
      </c>
      <c r="V74" s="255">
        <f>O74*0.5</f>
        <v>0.015</v>
      </c>
      <c r="W74" s="182" t="s">
        <v>13</v>
      </c>
    </row>
    <row r="75" spans="1:23" ht="10.5">
      <c r="A75" s="378"/>
      <c r="B75" s="57" t="s">
        <v>29</v>
      </c>
      <c r="C75" s="349">
        <v>0.054</v>
      </c>
      <c r="D75" s="296"/>
      <c r="E75" s="213">
        <v>0.001</v>
      </c>
      <c r="F75" s="214">
        <v>0.004</v>
      </c>
      <c r="G75" s="354" t="s">
        <v>117</v>
      </c>
      <c r="H75" s="291"/>
      <c r="I75" s="213">
        <v>0.002</v>
      </c>
      <c r="J75" s="214">
        <v>0.007</v>
      </c>
      <c r="K75" s="349">
        <v>0.081</v>
      </c>
      <c r="L75" s="246"/>
      <c r="M75" s="246">
        <v>0.001</v>
      </c>
      <c r="N75" s="358">
        <v>0.004</v>
      </c>
      <c r="O75" s="245">
        <v>0.041</v>
      </c>
      <c r="P75" s="246"/>
      <c r="Q75" s="246">
        <v>0.001</v>
      </c>
      <c r="R75" s="247">
        <v>0.004</v>
      </c>
      <c r="S75" s="253">
        <f>C75*0.1</f>
        <v>0.0054</v>
      </c>
      <c r="T75" s="254">
        <f>G75*0.1</f>
        <v>0.003</v>
      </c>
      <c r="U75" s="254">
        <f>K75*0.1</f>
        <v>0.008100000000000001</v>
      </c>
      <c r="V75" s="255">
        <f>O75*0.1</f>
        <v>0.0041</v>
      </c>
      <c r="W75" s="184" t="s">
        <v>13</v>
      </c>
    </row>
    <row r="76" spans="1:23" ht="10.5">
      <c r="A76" s="378"/>
      <c r="B76" s="57" t="s">
        <v>30</v>
      </c>
      <c r="C76" s="349">
        <v>0.051</v>
      </c>
      <c r="D76" s="296"/>
      <c r="E76" s="213">
        <v>0.002</v>
      </c>
      <c r="F76" s="214">
        <v>0.007</v>
      </c>
      <c r="G76" s="354" t="s">
        <v>117</v>
      </c>
      <c r="H76" s="291"/>
      <c r="I76" s="213">
        <v>0.002</v>
      </c>
      <c r="J76" s="214">
        <v>0.007</v>
      </c>
      <c r="K76" s="349">
        <v>0.076</v>
      </c>
      <c r="L76" s="246"/>
      <c r="M76" s="246">
        <v>0.003</v>
      </c>
      <c r="N76" s="355" t="s">
        <v>114</v>
      </c>
      <c r="O76" s="245">
        <v>0.038</v>
      </c>
      <c r="P76" s="246"/>
      <c r="Q76" s="246">
        <v>0.003</v>
      </c>
      <c r="R76" s="355" t="s">
        <v>114</v>
      </c>
      <c r="S76" s="253">
        <f>C76*0.1</f>
        <v>0.0051</v>
      </c>
      <c r="T76" s="254">
        <f>G76*0.1</f>
        <v>0.003</v>
      </c>
      <c r="U76" s="254">
        <f>K76*0.1</f>
        <v>0.0076</v>
      </c>
      <c r="V76" s="255">
        <f>O76*0.1</f>
        <v>0.0038</v>
      </c>
      <c r="W76" s="183" t="s">
        <v>13</v>
      </c>
    </row>
    <row r="77" spans="1:23" ht="10.5">
      <c r="A77" s="378"/>
      <c r="B77" s="57" t="s">
        <v>31</v>
      </c>
      <c r="C77" s="349">
        <v>0.006</v>
      </c>
      <c r="D77" s="296" t="s">
        <v>103</v>
      </c>
      <c r="E77" s="213">
        <v>0.002</v>
      </c>
      <c r="F77" s="214">
        <v>0.007</v>
      </c>
      <c r="G77" s="349">
        <v>0.002</v>
      </c>
      <c r="H77" s="291" t="s">
        <v>94</v>
      </c>
      <c r="I77" s="213">
        <v>0.001</v>
      </c>
      <c r="J77" s="214">
        <v>0.004</v>
      </c>
      <c r="K77" s="349">
        <v>0.007</v>
      </c>
      <c r="L77" s="291" t="s">
        <v>90</v>
      </c>
      <c r="M77" s="246">
        <v>0.003</v>
      </c>
      <c r="N77" s="355" t="s">
        <v>114</v>
      </c>
      <c r="O77" s="245">
        <v>0.003</v>
      </c>
      <c r="P77" s="291" t="s">
        <v>90</v>
      </c>
      <c r="Q77" s="246">
        <v>0.003</v>
      </c>
      <c r="R77" s="355" t="s">
        <v>114</v>
      </c>
      <c r="S77" s="253">
        <f>C77*0.1</f>
        <v>0.0006000000000000001</v>
      </c>
      <c r="T77" s="254">
        <f>G77*0.1</f>
        <v>0.0002</v>
      </c>
      <c r="U77" s="254">
        <f>K77*0.1</f>
        <v>0.0007000000000000001</v>
      </c>
      <c r="V77" s="255">
        <f>O77*0.1</f>
        <v>0.00030000000000000003</v>
      </c>
      <c r="W77" s="256" t="s">
        <v>92</v>
      </c>
    </row>
    <row r="78" spans="1:23" ht="10.5">
      <c r="A78" s="378"/>
      <c r="B78" s="57" t="s">
        <v>32</v>
      </c>
      <c r="C78" s="349">
        <v>0.052</v>
      </c>
      <c r="D78" s="296"/>
      <c r="E78" s="213">
        <v>0.001</v>
      </c>
      <c r="F78" s="214">
        <v>0.005</v>
      </c>
      <c r="G78" s="349">
        <v>0.027</v>
      </c>
      <c r="H78" s="291"/>
      <c r="I78" s="213">
        <v>0.004</v>
      </c>
      <c r="J78" s="214">
        <v>0.012</v>
      </c>
      <c r="K78" s="349">
        <v>0.086</v>
      </c>
      <c r="L78" s="246"/>
      <c r="M78" s="246">
        <v>0.002</v>
      </c>
      <c r="N78" s="247">
        <v>0.008</v>
      </c>
      <c r="O78" s="245">
        <v>0.037</v>
      </c>
      <c r="P78" s="246"/>
      <c r="Q78" s="246">
        <v>0.002</v>
      </c>
      <c r="R78" s="247">
        <v>0.008</v>
      </c>
      <c r="S78" s="253">
        <f>C78*0.1</f>
        <v>0.0052</v>
      </c>
      <c r="T78" s="254">
        <f>G78*0.1</f>
        <v>0.0027</v>
      </c>
      <c r="U78" s="254">
        <f>K78*0.1</f>
        <v>0.0086</v>
      </c>
      <c r="V78" s="255">
        <f>O78*0.1</f>
        <v>0.0037</v>
      </c>
      <c r="W78" s="256" t="s">
        <v>92</v>
      </c>
    </row>
    <row r="79" spans="1:23" ht="10.5">
      <c r="A79" s="378"/>
      <c r="B79" s="57" t="s">
        <v>33</v>
      </c>
      <c r="C79" s="349">
        <v>0.17</v>
      </c>
      <c r="D79" s="223"/>
      <c r="E79" s="213">
        <v>0.003</v>
      </c>
      <c r="F79" s="355" t="s">
        <v>114</v>
      </c>
      <c r="G79" s="354" t="s">
        <v>112</v>
      </c>
      <c r="H79" s="291"/>
      <c r="I79" s="213">
        <v>0.002</v>
      </c>
      <c r="J79" s="214">
        <v>0.008</v>
      </c>
      <c r="K79" s="349">
        <v>0.33</v>
      </c>
      <c r="L79" s="246"/>
      <c r="M79" s="246">
        <v>0.002</v>
      </c>
      <c r="N79" s="247">
        <v>0.008</v>
      </c>
      <c r="O79" s="354" t="s">
        <v>112</v>
      </c>
      <c r="P79" s="246"/>
      <c r="Q79" s="246">
        <v>0.002</v>
      </c>
      <c r="R79" s="247">
        <v>0.008</v>
      </c>
      <c r="S79" s="253">
        <f>C79*0.01</f>
        <v>0.0017000000000000001</v>
      </c>
      <c r="T79" s="254">
        <f>G79*0.01</f>
        <v>0.001</v>
      </c>
      <c r="U79" s="254">
        <f>K79*0.01</f>
        <v>0.0033000000000000004</v>
      </c>
      <c r="V79" s="255">
        <f>O79*0.01</f>
        <v>0.001</v>
      </c>
      <c r="W79" s="256" t="s">
        <v>92</v>
      </c>
    </row>
    <row r="80" spans="1:23" ht="10.5">
      <c r="A80" s="378"/>
      <c r="B80" s="57" t="s">
        <v>34</v>
      </c>
      <c r="C80" s="349">
        <v>0.023</v>
      </c>
      <c r="D80" s="223"/>
      <c r="E80" s="213">
        <v>0.002</v>
      </c>
      <c r="F80" s="214">
        <v>0.007</v>
      </c>
      <c r="G80" s="353">
        <v>0.009</v>
      </c>
      <c r="H80" s="291" t="s">
        <v>94</v>
      </c>
      <c r="I80" s="213">
        <v>0.003</v>
      </c>
      <c r="J80" s="214">
        <v>0.012</v>
      </c>
      <c r="K80" s="349">
        <v>0.038</v>
      </c>
      <c r="L80" s="246"/>
      <c r="M80" s="246">
        <v>0.002</v>
      </c>
      <c r="N80" s="247">
        <v>0.005</v>
      </c>
      <c r="O80" s="268">
        <v>0.015</v>
      </c>
      <c r="P80" s="246"/>
      <c r="Q80" s="246">
        <v>0.002</v>
      </c>
      <c r="R80" s="247">
        <v>0.005</v>
      </c>
      <c r="S80" s="253">
        <f>C80*0.01</f>
        <v>0.00023</v>
      </c>
      <c r="T80" s="254">
        <f>G80*0.01</f>
        <v>8.999999999999999E-05</v>
      </c>
      <c r="U80" s="254">
        <f>K80*0.01</f>
        <v>0.00038</v>
      </c>
      <c r="V80" s="255">
        <f>O80*0.01</f>
        <v>0.00015</v>
      </c>
      <c r="W80" s="256" t="s">
        <v>92</v>
      </c>
    </row>
    <row r="81" spans="1:23" ht="11.25" thickBot="1">
      <c r="A81" s="379"/>
      <c r="B81" s="58" t="s">
        <v>35</v>
      </c>
      <c r="C81" s="356" t="s">
        <v>112</v>
      </c>
      <c r="D81" s="225"/>
      <c r="E81" s="218">
        <v>0.001</v>
      </c>
      <c r="F81" s="219">
        <v>0.004</v>
      </c>
      <c r="G81" s="350">
        <v>0.082</v>
      </c>
      <c r="H81" s="298"/>
      <c r="I81" s="218">
        <v>0.004</v>
      </c>
      <c r="J81" s="219">
        <v>0.013</v>
      </c>
      <c r="K81" s="350">
        <v>0.17</v>
      </c>
      <c r="L81" s="258"/>
      <c r="M81" s="258">
        <v>0.002</v>
      </c>
      <c r="N81" s="259">
        <v>0.005</v>
      </c>
      <c r="O81" s="257">
        <v>0.062</v>
      </c>
      <c r="P81" s="258"/>
      <c r="Q81" s="258">
        <v>0.002</v>
      </c>
      <c r="R81" s="259">
        <v>0.005</v>
      </c>
      <c r="S81" s="260">
        <f>C81*0.0001</f>
        <v>1E-05</v>
      </c>
      <c r="T81" s="261">
        <f>G81*0.0001</f>
        <v>8.200000000000001E-06</v>
      </c>
      <c r="U81" s="261">
        <f>K81*0.0001</f>
        <v>1.7000000000000003E-05</v>
      </c>
      <c r="V81" s="262">
        <f>O81*0.0001</f>
        <v>6.2E-06</v>
      </c>
      <c r="W81" s="264" t="s">
        <v>92</v>
      </c>
    </row>
    <row r="82" spans="1:23" ht="10.5">
      <c r="A82" s="377" t="s">
        <v>71</v>
      </c>
      <c r="B82" s="60" t="s">
        <v>37</v>
      </c>
      <c r="C82" s="353">
        <v>0.12</v>
      </c>
      <c r="D82" s="226"/>
      <c r="E82" s="220">
        <v>0.003</v>
      </c>
      <c r="F82" s="221">
        <v>0.008</v>
      </c>
      <c r="G82" s="353">
        <v>0.13</v>
      </c>
      <c r="H82" s="211"/>
      <c r="I82" s="220">
        <v>0.002</v>
      </c>
      <c r="J82" s="221">
        <v>0.008</v>
      </c>
      <c r="K82" s="353">
        <v>0.077</v>
      </c>
      <c r="L82" s="246"/>
      <c r="M82" s="246">
        <v>0.004</v>
      </c>
      <c r="N82" s="247">
        <v>0.015</v>
      </c>
      <c r="O82" s="245">
        <v>0.029</v>
      </c>
      <c r="P82" s="246"/>
      <c r="Q82" s="251">
        <v>0.004</v>
      </c>
      <c r="R82" s="247">
        <v>0.015</v>
      </c>
      <c r="S82" s="265">
        <f>C82*0.0001</f>
        <v>1.2E-05</v>
      </c>
      <c r="T82" s="266">
        <f>G82*0.0001</f>
        <v>1.3000000000000001E-05</v>
      </c>
      <c r="U82" s="266">
        <f>K82*0.0001</f>
        <v>7.7E-06</v>
      </c>
      <c r="V82" s="267">
        <f>O82*0.0001</f>
        <v>2.9E-06</v>
      </c>
      <c r="W82" s="181" t="s">
        <v>13</v>
      </c>
    </row>
    <row r="83" spans="1:23" ht="10.5">
      <c r="A83" s="378"/>
      <c r="B83" s="64" t="s">
        <v>38</v>
      </c>
      <c r="C83" s="349">
        <v>0.53</v>
      </c>
      <c r="D83" s="223"/>
      <c r="E83" s="213">
        <v>0.002</v>
      </c>
      <c r="F83" s="214">
        <v>0.007</v>
      </c>
      <c r="G83" s="349">
        <v>0.72</v>
      </c>
      <c r="H83" s="213"/>
      <c r="I83" s="213">
        <v>0.002</v>
      </c>
      <c r="J83" s="214">
        <v>0.008</v>
      </c>
      <c r="K83" s="349">
        <v>0.29</v>
      </c>
      <c r="L83" s="269"/>
      <c r="M83" s="269">
        <v>0.004</v>
      </c>
      <c r="N83" s="270">
        <v>0.013</v>
      </c>
      <c r="O83" s="268">
        <v>0.11</v>
      </c>
      <c r="P83" s="269"/>
      <c r="Q83" s="269">
        <v>0.004</v>
      </c>
      <c r="R83" s="270">
        <v>0.013</v>
      </c>
      <c r="S83" s="265">
        <f>C83*0.0001</f>
        <v>5.300000000000001E-05</v>
      </c>
      <c r="T83" s="266">
        <f>G83*0.0001</f>
        <v>7.2E-05</v>
      </c>
      <c r="U83" s="266">
        <f>K83*0.0001</f>
        <v>2.9E-05</v>
      </c>
      <c r="V83" s="267">
        <f>O83*0.0001</f>
        <v>1.1000000000000001E-05</v>
      </c>
      <c r="W83" s="182" t="s">
        <v>13</v>
      </c>
    </row>
    <row r="84" spans="1:23" ht="10.5">
      <c r="A84" s="378"/>
      <c r="B84" s="60" t="s">
        <v>39</v>
      </c>
      <c r="C84" s="349">
        <v>0.074</v>
      </c>
      <c r="D84" s="223"/>
      <c r="E84" s="213">
        <v>0.002</v>
      </c>
      <c r="F84" s="214">
        <v>0.008</v>
      </c>
      <c r="G84" s="349">
        <v>0.069</v>
      </c>
      <c r="H84" s="213"/>
      <c r="I84" s="213">
        <v>0.002</v>
      </c>
      <c r="J84" s="214">
        <v>0.007</v>
      </c>
      <c r="K84" s="349">
        <v>0.096</v>
      </c>
      <c r="L84" s="246"/>
      <c r="M84" s="246">
        <v>0.005</v>
      </c>
      <c r="N84" s="247">
        <v>0.017</v>
      </c>
      <c r="O84" s="245">
        <v>0.029</v>
      </c>
      <c r="P84" s="246"/>
      <c r="Q84" s="246">
        <v>0.005</v>
      </c>
      <c r="R84" s="247">
        <v>0.017</v>
      </c>
      <c r="S84" s="253">
        <f>C84*0.1</f>
        <v>0.0074</v>
      </c>
      <c r="T84" s="254">
        <f>G84*0.1</f>
        <v>0.006900000000000001</v>
      </c>
      <c r="U84" s="266">
        <f>K84*0.1</f>
        <v>0.009600000000000001</v>
      </c>
      <c r="V84" s="267">
        <f>O84*0.1</f>
        <v>0.0029000000000000002</v>
      </c>
      <c r="W84" s="182" t="s">
        <v>13</v>
      </c>
    </row>
    <row r="85" spans="1:23" ht="10.5">
      <c r="A85" s="378"/>
      <c r="B85" s="60" t="s">
        <v>40</v>
      </c>
      <c r="C85" s="349">
        <v>0.019</v>
      </c>
      <c r="D85" s="223"/>
      <c r="E85" s="213">
        <v>0.002</v>
      </c>
      <c r="F85" s="214">
        <v>0.008</v>
      </c>
      <c r="G85" s="349">
        <v>0.025</v>
      </c>
      <c r="H85" s="213"/>
      <c r="I85" s="213">
        <v>0.0005</v>
      </c>
      <c r="J85" s="214">
        <v>0.0017</v>
      </c>
      <c r="K85" s="349">
        <v>0.02</v>
      </c>
      <c r="L85" s="251"/>
      <c r="M85" s="246">
        <v>0.005</v>
      </c>
      <c r="N85" s="247">
        <v>0.016</v>
      </c>
      <c r="O85" s="245">
        <v>0.007</v>
      </c>
      <c r="P85" s="291" t="s">
        <v>90</v>
      </c>
      <c r="Q85" s="246">
        <v>0.005</v>
      </c>
      <c r="R85" s="247">
        <v>0.016</v>
      </c>
      <c r="S85" s="265">
        <f>C85*0.01</f>
        <v>0.00019</v>
      </c>
      <c r="T85" s="266">
        <f>G85*0.01</f>
        <v>0.00025</v>
      </c>
      <c r="U85" s="266">
        <f>K85*0.01</f>
        <v>0.0002</v>
      </c>
      <c r="V85" s="267">
        <f>O85*0.01</f>
        <v>7.000000000000001E-05</v>
      </c>
      <c r="W85" s="182" t="s">
        <v>13</v>
      </c>
    </row>
    <row r="86" spans="1:23" ht="10.5">
      <c r="A86" s="378"/>
      <c r="B86" s="64" t="s">
        <v>41</v>
      </c>
      <c r="C86" s="349">
        <v>0.069</v>
      </c>
      <c r="D86" s="223"/>
      <c r="E86" s="213">
        <v>0.003</v>
      </c>
      <c r="F86" s="355" t="s">
        <v>114</v>
      </c>
      <c r="G86" s="349">
        <v>0.17</v>
      </c>
      <c r="H86" s="213"/>
      <c r="I86" s="213">
        <v>0.002</v>
      </c>
      <c r="J86" s="214">
        <v>0.007</v>
      </c>
      <c r="K86" s="349">
        <v>0.041</v>
      </c>
      <c r="L86" s="269"/>
      <c r="M86" s="246">
        <v>0.004</v>
      </c>
      <c r="N86" s="270">
        <v>0.013</v>
      </c>
      <c r="O86" s="268">
        <v>0.016</v>
      </c>
      <c r="P86" s="269"/>
      <c r="Q86" s="269">
        <v>0.004</v>
      </c>
      <c r="R86" s="270">
        <v>0.013</v>
      </c>
      <c r="S86" s="265">
        <f>C86*0.0001</f>
        <v>6.900000000000001E-06</v>
      </c>
      <c r="T86" s="266">
        <f>G86*0.0001</f>
        <v>1.7000000000000003E-05</v>
      </c>
      <c r="U86" s="266">
        <f>K86*0.0001</f>
        <v>4.1000000000000006E-06</v>
      </c>
      <c r="V86" s="267">
        <f>O86*0.0001</f>
        <v>1.6000000000000001E-06</v>
      </c>
      <c r="W86" s="182" t="s">
        <v>13</v>
      </c>
    </row>
    <row r="87" spans="1:23" ht="10.5">
      <c r="A87" s="378"/>
      <c r="B87" s="60" t="s">
        <v>42</v>
      </c>
      <c r="C87" s="354" t="s">
        <v>115</v>
      </c>
      <c r="D87" s="223"/>
      <c r="E87" s="213">
        <v>0.002</v>
      </c>
      <c r="F87" s="214">
        <v>0.007</v>
      </c>
      <c r="G87" s="349">
        <v>7.5</v>
      </c>
      <c r="H87" s="213"/>
      <c r="I87" s="213">
        <v>0.001</v>
      </c>
      <c r="J87" s="214">
        <v>0.004</v>
      </c>
      <c r="K87" s="349">
        <v>1.8</v>
      </c>
      <c r="L87" s="246"/>
      <c r="M87" s="269">
        <v>0.003</v>
      </c>
      <c r="N87" s="355" t="s">
        <v>114</v>
      </c>
      <c r="O87" s="245">
        <v>0.52</v>
      </c>
      <c r="P87" s="246"/>
      <c r="Q87" s="246">
        <v>0.003</v>
      </c>
      <c r="R87" s="355" t="s">
        <v>114</v>
      </c>
      <c r="S87" s="265">
        <f>C87*0.0001</f>
        <v>0.00030000000000000003</v>
      </c>
      <c r="T87" s="266">
        <f>G87*0.0001</f>
        <v>0.00075</v>
      </c>
      <c r="U87" s="266">
        <f>K87*0.0001</f>
        <v>0.00018</v>
      </c>
      <c r="V87" s="267">
        <f>O87*0.0001</f>
        <v>5.2000000000000004E-05</v>
      </c>
      <c r="W87" s="183" t="s">
        <v>13</v>
      </c>
    </row>
    <row r="88" spans="1:23" ht="10.5">
      <c r="A88" s="378"/>
      <c r="B88" s="64" t="s">
        <v>43</v>
      </c>
      <c r="C88" s="349">
        <v>1.1</v>
      </c>
      <c r="D88" s="223"/>
      <c r="E88" s="213">
        <v>0.003</v>
      </c>
      <c r="F88" s="214">
        <v>0.009</v>
      </c>
      <c r="G88" s="349">
        <v>2.6</v>
      </c>
      <c r="H88" s="213"/>
      <c r="I88" s="213">
        <v>0.002</v>
      </c>
      <c r="J88" s="214">
        <v>0.008</v>
      </c>
      <c r="K88" s="355" t="s">
        <v>119</v>
      </c>
      <c r="L88" s="269"/>
      <c r="M88" s="246">
        <v>0.003</v>
      </c>
      <c r="N88" s="355" t="s">
        <v>114</v>
      </c>
      <c r="O88" s="268">
        <v>0.22</v>
      </c>
      <c r="P88" s="269"/>
      <c r="Q88" s="269">
        <v>0.003</v>
      </c>
      <c r="R88" s="355" t="s">
        <v>114</v>
      </c>
      <c r="S88" s="265">
        <f>C88*0.0001</f>
        <v>0.00011000000000000002</v>
      </c>
      <c r="T88" s="266">
        <f>G88*0.0001</f>
        <v>0.00026000000000000003</v>
      </c>
      <c r="U88" s="266">
        <f>K88*0.0001</f>
        <v>7E-05</v>
      </c>
      <c r="V88" s="267">
        <f>O88*0.0001</f>
        <v>2.2000000000000003E-05</v>
      </c>
      <c r="W88" s="271" t="s">
        <v>92</v>
      </c>
    </row>
    <row r="89" spans="1:23" ht="10.5">
      <c r="A89" s="378"/>
      <c r="B89" s="60" t="s">
        <v>44</v>
      </c>
      <c r="C89" s="349">
        <v>0.15</v>
      </c>
      <c r="D89" s="223"/>
      <c r="E89" s="213">
        <v>0.004</v>
      </c>
      <c r="F89" s="355" t="s">
        <v>114</v>
      </c>
      <c r="G89" s="349">
        <v>0.21</v>
      </c>
      <c r="H89" s="213"/>
      <c r="I89" s="213">
        <v>0.002</v>
      </c>
      <c r="J89" s="214">
        <v>0.008</v>
      </c>
      <c r="K89" s="349">
        <v>0.073</v>
      </c>
      <c r="L89" s="246"/>
      <c r="M89" s="246">
        <v>0.003</v>
      </c>
      <c r="N89" s="355" t="s">
        <v>114</v>
      </c>
      <c r="O89" s="245">
        <v>0.022</v>
      </c>
      <c r="P89" s="246"/>
      <c r="Q89" s="251">
        <v>0.003</v>
      </c>
      <c r="R89" s="355" t="s">
        <v>114</v>
      </c>
      <c r="S89" s="265">
        <f>C89*0.0005</f>
        <v>7.5E-05</v>
      </c>
      <c r="T89" s="266">
        <f>G89*0.0005</f>
        <v>0.000105</v>
      </c>
      <c r="U89" s="266">
        <f>K89*0.0005</f>
        <v>3.65E-05</v>
      </c>
      <c r="V89" s="267">
        <f>O89*0.0005</f>
        <v>1.1E-05</v>
      </c>
      <c r="W89" s="271" t="s">
        <v>92</v>
      </c>
    </row>
    <row r="90" spans="1:23" ht="10.5">
      <c r="A90" s="378"/>
      <c r="B90" s="60" t="s">
        <v>45</v>
      </c>
      <c r="C90" s="349">
        <v>0.093</v>
      </c>
      <c r="D90" s="223"/>
      <c r="E90" s="213">
        <v>0.002</v>
      </c>
      <c r="F90" s="214">
        <v>0.008</v>
      </c>
      <c r="G90" s="349">
        <v>0.25</v>
      </c>
      <c r="H90" s="213"/>
      <c r="I90" s="213">
        <v>0.003</v>
      </c>
      <c r="J90" s="214">
        <v>0.008</v>
      </c>
      <c r="K90" s="349">
        <v>0.056</v>
      </c>
      <c r="L90" s="246"/>
      <c r="M90" s="246">
        <v>0.006</v>
      </c>
      <c r="N90" s="355" t="s">
        <v>113</v>
      </c>
      <c r="O90" s="355" t="s">
        <v>113</v>
      </c>
      <c r="P90" s="246"/>
      <c r="Q90" s="246">
        <v>0.006</v>
      </c>
      <c r="R90" s="355" t="s">
        <v>113</v>
      </c>
      <c r="S90" s="265">
        <f>C90*0.00001</f>
        <v>9.300000000000001E-07</v>
      </c>
      <c r="T90" s="266">
        <f>G90*0.00001</f>
        <v>2.5E-06</v>
      </c>
      <c r="U90" s="266">
        <f>K90*0.00001</f>
        <v>5.6E-07</v>
      </c>
      <c r="V90" s="267">
        <f>O90*0.00001</f>
        <v>2.0000000000000002E-07</v>
      </c>
      <c r="W90" s="271" t="s">
        <v>92</v>
      </c>
    </row>
    <row r="91" spans="1:23" ht="10.5">
      <c r="A91" s="378"/>
      <c r="B91" s="60" t="s">
        <v>46</v>
      </c>
      <c r="C91" s="349">
        <v>0.19</v>
      </c>
      <c r="D91" s="223"/>
      <c r="E91" s="213">
        <v>0.002</v>
      </c>
      <c r="F91" s="214">
        <v>0.007</v>
      </c>
      <c r="G91" s="349">
        <v>0.53</v>
      </c>
      <c r="H91" s="213"/>
      <c r="I91" s="213">
        <v>0.003</v>
      </c>
      <c r="J91" s="355" t="s">
        <v>114</v>
      </c>
      <c r="K91" s="349">
        <v>0.12</v>
      </c>
      <c r="L91" s="246"/>
      <c r="M91" s="246">
        <v>0.007</v>
      </c>
      <c r="N91" s="247">
        <v>0.022</v>
      </c>
      <c r="O91" s="245">
        <v>0.052</v>
      </c>
      <c r="P91" s="246"/>
      <c r="Q91" s="246">
        <v>0.007</v>
      </c>
      <c r="R91" s="247">
        <v>0.022</v>
      </c>
      <c r="S91" s="253">
        <f>C91*0.0005</f>
        <v>9.5E-05</v>
      </c>
      <c r="T91" s="254">
        <f>G91*0.0005</f>
        <v>0.00026500000000000004</v>
      </c>
      <c r="U91" s="254">
        <f>K91*0.0005</f>
        <v>6E-05</v>
      </c>
      <c r="V91" s="255">
        <f>O91*0.0005</f>
        <v>2.6E-05</v>
      </c>
      <c r="W91" s="271" t="s">
        <v>92</v>
      </c>
    </row>
    <row r="92" spans="1:23" ht="10.5">
      <c r="A92" s="378"/>
      <c r="B92" s="60" t="s">
        <v>47</v>
      </c>
      <c r="C92" s="349">
        <v>0.059</v>
      </c>
      <c r="D92" s="223"/>
      <c r="E92" s="213">
        <v>0.003</v>
      </c>
      <c r="F92" s="355" t="s">
        <v>114</v>
      </c>
      <c r="G92" s="349">
        <v>0.13</v>
      </c>
      <c r="H92" s="213"/>
      <c r="I92" s="213">
        <v>0.002</v>
      </c>
      <c r="J92" s="214">
        <v>0.006</v>
      </c>
      <c r="K92" s="349">
        <v>0.033</v>
      </c>
      <c r="L92" s="246"/>
      <c r="M92" s="3">
        <v>0.005</v>
      </c>
      <c r="N92" s="247">
        <v>0.017</v>
      </c>
      <c r="O92" s="245">
        <v>0.014</v>
      </c>
      <c r="P92" s="291" t="s">
        <v>90</v>
      </c>
      <c r="Q92" s="246">
        <v>0.005</v>
      </c>
      <c r="R92" s="247">
        <v>0.017</v>
      </c>
      <c r="S92" s="265">
        <f>C92*0.0005</f>
        <v>2.95E-05</v>
      </c>
      <c r="T92" s="266">
        <f>G92*0.0005</f>
        <v>6.500000000000001E-05</v>
      </c>
      <c r="U92" s="266">
        <f>K92*0.0005</f>
        <v>1.65E-05</v>
      </c>
      <c r="V92" s="267">
        <f>O92*0.0005</f>
        <v>7E-06</v>
      </c>
      <c r="W92" s="271" t="s">
        <v>92</v>
      </c>
    </row>
    <row r="93" spans="1:23" ht="11.25" thickBot="1">
      <c r="A93" s="379"/>
      <c r="B93" s="60" t="s">
        <v>48</v>
      </c>
      <c r="C93" s="350">
        <v>0.027</v>
      </c>
      <c r="D93" s="224"/>
      <c r="E93" s="218">
        <v>0.001</v>
      </c>
      <c r="F93" s="219">
        <v>0.004</v>
      </c>
      <c r="G93" s="350">
        <v>0.074</v>
      </c>
      <c r="H93" s="218"/>
      <c r="I93" s="218">
        <v>0.002</v>
      </c>
      <c r="J93" s="219">
        <v>0.007</v>
      </c>
      <c r="K93" s="350">
        <v>0.032</v>
      </c>
      <c r="L93" s="246"/>
      <c r="M93" s="246">
        <v>0.006</v>
      </c>
      <c r="N93" s="259">
        <v>0.021</v>
      </c>
      <c r="O93" s="245">
        <v>0.011</v>
      </c>
      <c r="P93" s="291" t="s">
        <v>90</v>
      </c>
      <c r="Q93" s="246">
        <v>0.006</v>
      </c>
      <c r="R93" s="259">
        <v>0.021</v>
      </c>
      <c r="S93" s="272">
        <f>C93*0.0001</f>
        <v>2.7E-06</v>
      </c>
      <c r="T93" s="241">
        <f>G93*0.0001</f>
        <v>7.4E-06</v>
      </c>
      <c r="U93" s="241">
        <f>K93*0.0001</f>
        <v>3.2000000000000003E-06</v>
      </c>
      <c r="V93" s="273">
        <f>O93*0.0001</f>
        <v>1.1E-06</v>
      </c>
      <c r="W93" s="264" t="s">
        <v>92</v>
      </c>
    </row>
    <row r="94" spans="1:23" ht="10.5">
      <c r="A94" s="380" t="s">
        <v>72</v>
      </c>
      <c r="B94" s="72" t="s">
        <v>73</v>
      </c>
      <c r="C94" s="353">
        <v>0.84</v>
      </c>
      <c r="D94" s="185" t="s">
        <v>13</v>
      </c>
      <c r="E94" s="185" t="s">
        <v>13</v>
      </c>
      <c r="F94" s="186" t="s">
        <v>13</v>
      </c>
      <c r="G94" s="353">
        <v>0.44</v>
      </c>
      <c r="H94" s="185" t="s">
        <v>13</v>
      </c>
      <c r="I94" s="185" t="s">
        <v>13</v>
      </c>
      <c r="J94" s="181" t="s">
        <v>13</v>
      </c>
      <c r="K94" s="353">
        <v>0.97</v>
      </c>
      <c r="L94" s="185" t="s">
        <v>13</v>
      </c>
      <c r="M94" s="185" t="s">
        <v>13</v>
      </c>
      <c r="N94" s="186" t="s">
        <v>13</v>
      </c>
      <c r="O94" s="242">
        <v>0.24</v>
      </c>
      <c r="P94" s="185" t="s">
        <v>13</v>
      </c>
      <c r="Q94" s="185" t="s">
        <v>13</v>
      </c>
      <c r="R94" s="181" t="s">
        <v>13</v>
      </c>
      <c r="S94" s="238" t="s">
        <v>13</v>
      </c>
      <c r="T94" s="239" t="s">
        <v>13</v>
      </c>
      <c r="U94" s="239" t="s">
        <v>13</v>
      </c>
      <c r="V94" s="274" t="s">
        <v>13</v>
      </c>
      <c r="W94" s="181" t="s">
        <v>13</v>
      </c>
    </row>
    <row r="95" spans="1:23" ht="10.5">
      <c r="A95" s="381"/>
      <c r="B95" s="80" t="s">
        <v>74</v>
      </c>
      <c r="C95" s="354" t="s">
        <v>116</v>
      </c>
      <c r="D95" s="187" t="s">
        <v>13</v>
      </c>
      <c r="E95" s="187" t="s">
        <v>13</v>
      </c>
      <c r="F95" s="188" t="s">
        <v>13</v>
      </c>
      <c r="G95" s="349">
        <v>0.25</v>
      </c>
      <c r="H95" s="187" t="s">
        <v>13</v>
      </c>
      <c r="I95" s="187" t="s">
        <v>13</v>
      </c>
      <c r="J95" s="182" t="s">
        <v>13</v>
      </c>
      <c r="K95" s="349">
        <v>0.63</v>
      </c>
      <c r="L95" s="187" t="s">
        <v>13</v>
      </c>
      <c r="M95" s="187" t="s">
        <v>13</v>
      </c>
      <c r="N95" s="188" t="s">
        <v>13</v>
      </c>
      <c r="O95" s="245">
        <v>0.19</v>
      </c>
      <c r="P95" s="187" t="s">
        <v>13</v>
      </c>
      <c r="Q95" s="187" t="s">
        <v>13</v>
      </c>
      <c r="R95" s="182" t="s">
        <v>13</v>
      </c>
      <c r="S95" s="238" t="s">
        <v>13</v>
      </c>
      <c r="T95" s="239" t="s">
        <v>13</v>
      </c>
      <c r="U95" s="239" t="s">
        <v>13</v>
      </c>
      <c r="V95" s="274" t="s">
        <v>13</v>
      </c>
      <c r="W95" s="182" t="s">
        <v>13</v>
      </c>
    </row>
    <row r="96" spans="1:23" ht="10.5">
      <c r="A96" s="381"/>
      <c r="B96" s="60" t="s">
        <v>75</v>
      </c>
      <c r="C96" s="349">
        <v>0.49</v>
      </c>
      <c r="D96" s="187" t="s">
        <v>13</v>
      </c>
      <c r="E96" s="187" t="s">
        <v>13</v>
      </c>
      <c r="F96" s="188" t="s">
        <v>13</v>
      </c>
      <c r="G96" s="349">
        <v>0.21</v>
      </c>
      <c r="H96" s="187" t="s">
        <v>13</v>
      </c>
      <c r="I96" s="187" t="s">
        <v>13</v>
      </c>
      <c r="J96" s="182" t="s">
        <v>13</v>
      </c>
      <c r="K96" s="349">
        <v>1.1</v>
      </c>
      <c r="L96" s="187" t="s">
        <v>13</v>
      </c>
      <c r="M96" s="187" t="s">
        <v>13</v>
      </c>
      <c r="N96" s="188" t="s">
        <v>13</v>
      </c>
      <c r="O96" s="245">
        <v>0.21</v>
      </c>
      <c r="P96" s="187" t="s">
        <v>13</v>
      </c>
      <c r="Q96" s="187" t="s">
        <v>13</v>
      </c>
      <c r="R96" s="182" t="s">
        <v>13</v>
      </c>
      <c r="S96" s="238" t="s">
        <v>13</v>
      </c>
      <c r="T96" s="239" t="s">
        <v>13</v>
      </c>
      <c r="U96" s="239" t="s">
        <v>13</v>
      </c>
      <c r="V96" s="274" t="s">
        <v>13</v>
      </c>
      <c r="W96" s="182" t="s">
        <v>13</v>
      </c>
    </row>
    <row r="97" spans="1:23" ht="10.5">
      <c r="A97" s="381"/>
      <c r="B97" s="80" t="s">
        <v>76</v>
      </c>
      <c r="C97" s="349">
        <v>0.36</v>
      </c>
      <c r="D97" s="187" t="s">
        <v>13</v>
      </c>
      <c r="E97" s="187" t="s">
        <v>13</v>
      </c>
      <c r="F97" s="188" t="s">
        <v>13</v>
      </c>
      <c r="G97" s="349">
        <v>0.14</v>
      </c>
      <c r="H97" s="187" t="s">
        <v>13</v>
      </c>
      <c r="I97" s="187" t="s">
        <v>13</v>
      </c>
      <c r="J97" s="182" t="s">
        <v>13</v>
      </c>
      <c r="K97" s="349">
        <v>0.56</v>
      </c>
      <c r="L97" s="187" t="s">
        <v>13</v>
      </c>
      <c r="M97" s="187" t="s">
        <v>13</v>
      </c>
      <c r="N97" s="188" t="s">
        <v>13</v>
      </c>
      <c r="O97" s="245">
        <v>0.14</v>
      </c>
      <c r="P97" s="187" t="s">
        <v>13</v>
      </c>
      <c r="Q97" s="187" t="s">
        <v>13</v>
      </c>
      <c r="R97" s="182" t="s">
        <v>13</v>
      </c>
      <c r="S97" s="248" t="s">
        <v>13</v>
      </c>
      <c r="T97" s="249" t="s">
        <v>13</v>
      </c>
      <c r="U97" s="249" t="s">
        <v>13</v>
      </c>
      <c r="V97" s="250" t="s">
        <v>13</v>
      </c>
      <c r="W97" s="182" t="s">
        <v>13</v>
      </c>
    </row>
    <row r="98" spans="1:23" ht="10.5">
      <c r="A98" s="381"/>
      <c r="B98" s="85" t="s">
        <v>53</v>
      </c>
      <c r="C98" s="349">
        <v>0.28</v>
      </c>
      <c r="D98" s="187" t="s">
        <v>13</v>
      </c>
      <c r="E98" s="187" t="s">
        <v>13</v>
      </c>
      <c r="F98" s="188" t="s">
        <v>13</v>
      </c>
      <c r="G98" s="349">
        <v>0.22</v>
      </c>
      <c r="H98" s="187" t="s">
        <v>13</v>
      </c>
      <c r="I98" s="187" t="s">
        <v>13</v>
      </c>
      <c r="J98" s="182" t="s">
        <v>13</v>
      </c>
      <c r="K98" s="349">
        <v>3.86</v>
      </c>
      <c r="L98" s="187" t="s">
        <v>13</v>
      </c>
      <c r="M98" s="187" t="s">
        <v>13</v>
      </c>
      <c r="N98" s="188" t="s">
        <v>13</v>
      </c>
      <c r="O98" s="275">
        <v>0.91</v>
      </c>
      <c r="P98" s="187" t="s">
        <v>13</v>
      </c>
      <c r="Q98" s="187" t="s">
        <v>13</v>
      </c>
      <c r="R98" s="182" t="s">
        <v>13</v>
      </c>
      <c r="S98" s="238" t="s">
        <v>13</v>
      </c>
      <c r="T98" s="239" t="s">
        <v>13</v>
      </c>
      <c r="U98" s="239" t="s">
        <v>13</v>
      </c>
      <c r="V98" s="274" t="s">
        <v>13</v>
      </c>
      <c r="W98" s="182" t="s">
        <v>13</v>
      </c>
    </row>
    <row r="99" spans="1:23" ht="11.25" thickBot="1">
      <c r="A99" s="382"/>
      <c r="B99" s="90" t="s">
        <v>77</v>
      </c>
      <c r="C99" s="350">
        <v>2.47</v>
      </c>
      <c r="D99" s="189" t="s">
        <v>13</v>
      </c>
      <c r="E99" s="189" t="s">
        <v>13</v>
      </c>
      <c r="F99" s="190" t="s">
        <v>13</v>
      </c>
      <c r="G99" s="350">
        <v>1.26</v>
      </c>
      <c r="H99" s="189" t="s">
        <v>13</v>
      </c>
      <c r="I99" s="189" t="s">
        <v>13</v>
      </c>
      <c r="J99" s="191" t="s">
        <v>13</v>
      </c>
      <c r="K99" s="350">
        <v>1.5</v>
      </c>
      <c r="L99" s="189" t="s">
        <v>13</v>
      </c>
      <c r="M99" s="189" t="s">
        <v>13</v>
      </c>
      <c r="N99" s="190" t="s">
        <v>13</v>
      </c>
      <c r="O99" s="285">
        <v>0.73</v>
      </c>
      <c r="P99" s="189" t="s">
        <v>13</v>
      </c>
      <c r="Q99" s="189" t="s">
        <v>13</v>
      </c>
      <c r="R99" s="191" t="s">
        <v>13</v>
      </c>
      <c r="S99" s="277" t="s">
        <v>13</v>
      </c>
      <c r="T99" s="278" t="s">
        <v>13</v>
      </c>
      <c r="U99" s="278" t="s">
        <v>13</v>
      </c>
      <c r="V99" s="279" t="s">
        <v>13</v>
      </c>
      <c r="W99" s="191" t="s">
        <v>13</v>
      </c>
    </row>
    <row r="100" spans="1:23" ht="10.5">
      <c r="A100" s="372" t="s">
        <v>78</v>
      </c>
      <c r="B100" s="56" t="s">
        <v>79</v>
      </c>
      <c r="C100" s="357">
        <v>1.5</v>
      </c>
      <c r="D100" s="185" t="s">
        <v>13</v>
      </c>
      <c r="E100" s="185" t="s">
        <v>13</v>
      </c>
      <c r="F100" s="186" t="s">
        <v>13</v>
      </c>
      <c r="G100" s="357">
        <v>1.3</v>
      </c>
      <c r="H100" s="185" t="s">
        <v>13</v>
      </c>
      <c r="I100" s="185" t="s">
        <v>13</v>
      </c>
      <c r="J100" s="181" t="s">
        <v>13</v>
      </c>
      <c r="K100" s="353">
        <v>0.98</v>
      </c>
      <c r="L100" s="185" t="s">
        <v>13</v>
      </c>
      <c r="M100" s="185" t="s">
        <v>13</v>
      </c>
      <c r="N100" s="186" t="s">
        <v>13</v>
      </c>
      <c r="O100" s="360" t="s">
        <v>116</v>
      </c>
      <c r="P100" s="185" t="s">
        <v>13</v>
      </c>
      <c r="Q100" s="185" t="s">
        <v>13</v>
      </c>
      <c r="R100" s="181" t="s">
        <v>13</v>
      </c>
      <c r="S100" s="197" t="s">
        <v>13</v>
      </c>
      <c r="T100" s="198" t="s">
        <v>13</v>
      </c>
      <c r="U100" s="198" t="s">
        <v>13</v>
      </c>
      <c r="V100" s="201" t="s">
        <v>13</v>
      </c>
      <c r="W100" s="181" t="s">
        <v>13</v>
      </c>
    </row>
    <row r="101" spans="1:23" ht="10.5">
      <c r="A101" s="373"/>
      <c r="B101" s="60" t="s">
        <v>80</v>
      </c>
      <c r="C101" s="357">
        <v>1.3</v>
      </c>
      <c r="D101" s="187" t="s">
        <v>13</v>
      </c>
      <c r="E101" s="187" t="s">
        <v>13</v>
      </c>
      <c r="F101" s="188" t="s">
        <v>13</v>
      </c>
      <c r="G101" s="349">
        <v>0.95</v>
      </c>
      <c r="H101" s="187" t="s">
        <v>13</v>
      </c>
      <c r="I101" s="187" t="s">
        <v>13</v>
      </c>
      <c r="J101" s="182" t="s">
        <v>13</v>
      </c>
      <c r="K101" s="349">
        <v>0.79</v>
      </c>
      <c r="L101" s="187" t="s">
        <v>13</v>
      </c>
      <c r="M101" s="187" t="s">
        <v>13</v>
      </c>
      <c r="N101" s="188" t="s">
        <v>13</v>
      </c>
      <c r="O101" s="245">
        <v>0.37</v>
      </c>
      <c r="P101" s="187" t="s">
        <v>13</v>
      </c>
      <c r="Q101" s="187" t="s">
        <v>13</v>
      </c>
      <c r="R101" s="182" t="s">
        <v>13</v>
      </c>
      <c r="S101" s="280" t="s">
        <v>13</v>
      </c>
      <c r="T101" s="239" t="s">
        <v>13</v>
      </c>
      <c r="U101" s="239" t="s">
        <v>13</v>
      </c>
      <c r="V101" s="274" t="s">
        <v>13</v>
      </c>
      <c r="W101" s="182" t="s">
        <v>13</v>
      </c>
    </row>
    <row r="102" spans="1:23" ht="10.5">
      <c r="A102" s="373"/>
      <c r="B102" s="80" t="s">
        <v>81</v>
      </c>
      <c r="C102" s="349">
        <v>0.63</v>
      </c>
      <c r="D102" s="187" t="s">
        <v>13</v>
      </c>
      <c r="E102" s="187" t="s">
        <v>13</v>
      </c>
      <c r="F102" s="188" t="s">
        <v>13</v>
      </c>
      <c r="G102" s="349">
        <v>0.36</v>
      </c>
      <c r="H102" s="187" t="s">
        <v>13</v>
      </c>
      <c r="I102" s="187" t="s">
        <v>13</v>
      </c>
      <c r="J102" s="182" t="s">
        <v>13</v>
      </c>
      <c r="K102" s="349">
        <v>0.52</v>
      </c>
      <c r="L102" s="187" t="s">
        <v>13</v>
      </c>
      <c r="M102" s="187" t="s">
        <v>13</v>
      </c>
      <c r="N102" s="188" t="s">
        <v>13</v>
      </c>
      <c r="O102" s="245">
        <v>0.16</v>
      </c>
      <c r="P102" s="187" t="s">
        <v>13</v>
      </c>
      <c r="Q102" s="187" t="s">
        <v>13</v>
      </c>
      <c r="R102" s="182" t="s">
        <v>13</v>
      </c>
      <c r="S102" s="280" t="s">
        <v>13</v>
      </c>
      <c r="T102" s="239" t="s">
        <v>13</v>
      </c>
      <c r="U102" s="239" t="s">
        <v>13</v>
      </c>
      <c r="V102" s="274" t="s">
        <v>13</v>
      </c>
      <c r="W102" s="182" t="s">
        <v>13</v>
      </c>
    </row>
    <row r="103" spans="1:23" ht="10.5">
      <c r="A103" s="373"/>
      <c r="B103" s="80" t="s">
        <v>82</v>
      </c>
      <c r="C103" s="349">
        <v>0.28</v>
      </c>
      <c r="D103" s="187" t="s">
        <v>13</v>
      </c>
      <c r="E103" s="187" t="s">
        <v>13</v>
      </c>
      <c r="F103" s="188" t="s">
        <v>13</v>
      </c>
      <c r="G103" s="349">
        <v>0.16</v>
      </c>
      <c r="H103" s="187" t="s">
        <v>13</v>
      </c>
      <c r="I103" s="187" t="s">
        <v>13</v>
      </c>
      <c r="J103" s="182" t="s">
        <v>13</v>
      </c>
      <c r="K103" s="349">
        <v>3.96</v>
      </c>
      <c r="L103" s="187" t="s">
        <v>13</v>
      </c>
      <c r="M103" s="187" t="s">
        <v>13</v>
      </c>
      <c r="N103" s="188" t="s">
        <v>13</v>
      </c>
      <c r="O103" s="245">
        <v>1.822</v>
      </c>
      <c r="P103" s="187" t="s">
        <v>13</v>
      </c>
      <c r="Q103" s="187" t="s">
        <v>13</v>
      </c>
      <c r="R103" s="182" t="s">
        <v>13</v>
      </c>
      <c r="S103" s="280" t="s">
        <v>13</v>
      </c>
      <c r="T103" s="239" t="s">
        <v>13</v>
      </c>
      <c r="U103" s="239" t="s">
        <v>13</v>
      </c>
      <c r="V103" s="274" t="s">
        <v>13</v>
      </c>
      <c r="W103" s="182" t="s">
        <v>13</v>
      </c>
    </row>
    <row r="104" spans="1:23" ht="10.5">
      <c r="A104" s="373"/>
      <c r="B104" s="100" t="s">
        <v>59</v>
      </c>
      <c r="C104" s="354" t="s">
        <v>112</v>
      </c>
      <c r="D104" s="192" t="s">
        <v>13</v>
      </c>
      <c r="E104" s="192" t="s">
        <v>13</v>
      </c>
      <c r="F104" s="193" t="s">
        <v>13</v>
      </c>
      <c r="G104" s="349">
        <v>0.082</v>
      </c>
      <c r="H104" s="192" t="s">
        <v>13</v>
      </c>
      <c r="I104" s="192" t="s">
        <v>13</v>
      </c>
      <c r="J104" s="184" t="s">
        <v>13</v>
      </c>
      <c r="K104" s="349">
        <v>0.483</v>
      </c>
      <c r="L104" s="192" t="s">
        <v>13</v>
      </c>
      <c r="M104" s="192" t="s">
        <v>13</v>
      </c>
      <c r="N104" s="193" t="s">
        <v>13</v>
      </c>
      <c r="O104" s="281">
        <v>0.175</v>
      </c>
      <c r="P104" s="192" t="s">
        <v>13</v>
      </c>
      <c r="Q104" s="192" t="s">
        <v>13</v>
      </c>
      <c r="R104" s="184" t="s">
        <v>13</v>
      </c>
      <c r="S104" s="282" t="s">
        <v>13</v>
      </c>
      <c r="T104" s="283" t="s">
        <v>13</v>
      </c>
      <c r="U104" s="283" t="s">
        <v>13</v>
      </c>
      <c r="V104" s="284" t="s">
        <v>13</v>
      </c>
      <c r="W104" s="184" t="s">
        <v>13</v>
      </c>
    </row>
    <row r="105" spans="1:23" ht="11.25" thickBot="1">
      <c r="A105" s="374"/>
      <c r="B105" s="109" t="s">
        <v>83</v>
      </c>
      <c r="C105" s="349">
        <v>3.81</v>
      </c>
      <c r="D105" s="194" t="s">
        <v>13</v>
      </c>
      <c r="E105" s="194" t="s">
        <v>13</v>
      </c>
      <c r="F105" s="195" t="s">
        <v>13</v>
      </c>
      <c r="G105" s="349">
        <v>2.852</v>
      </c>
      <c r="H105" s="194" t="s">
        <v>13</v>
      </c>
      <c r="I105" s="194" t="s">
        <v>13</v>
      </c>
      <c r="J105" s="196" t="s">
        <v>13</v>
      </c>
      <c r="K105" s="349">
        <v>2.855</v>
      </c>
      <c r="L105" s="194" t="s">
        <v>13</v>
      </c>
      <c r="M105" s="194" t="s">
        <v>13</v>
      </c>
      <c r="N105" s="195" t="s">
        <v>13</v>
      </c>
      <c r="O105" s="285">
        <v>0.875</v>
      </c>
      <c r="P105" s="194" t="s">
        <v>13</v>
      </c>
      <c r="Q105" s="194" t="s">
        <v>13</v>
      </c>
      <c r="R105" s="196" t="s">
        <v>13</v>
      </c>
      <c r="S105" s="286" t="s">
        <v>13</v>
      </c>
      <c r="T105" s="287" t="s">
        <v>13</v>
      </c>
      <c r="U105" s="287" t="s">
        <v>13</v>
      </c>
      <c r="V105" s="288" t="s">
        <v>13</v>
      </c>
      <c r="W105" s="196" t="s">
        <v>13</v>
      </c>
    </row>
    <row r="106" spans="1:23" ht="10.5">
      <c r="A106" s="375" t="s">
        <v>89</v>
      </c>
      <c r="B106" s="376"/>
      <c r="C106" s="197" t="s">
        <v>13</v>
      </c>
      <c r="D106" s="198" t="s">
        <v>13</v>
      </c>
      <c r="E106" s="198" t="s">
        <v>13</v>
      </c>
      <c r="F106" s="199" t="s">
        <v>13</v>
      </c>
      <c r="G106" s="238" t="s">
        <v>13</v>
      </c>
      <c r="H106" s="239" t="s">
        <v>13</v>
      </c>
      <c r="I106" s="198" t="s">
        <v>13</v>
      </c>
      <c r="J106" s="201" t="s">
        <v>13</v>
      </c>
      <c r="K106" s="317" t="s">
        <v>13</v>
      </c>
      <c r="L106" s="198" t="s">
        <v>13</v>
      </c>
      <c r="M106" s="198" t="s">
        <v>13</v>
      </c>
      <c r="N106" s="199" t="s">
        <v>13</v>
      </c>
      <c r="O106" s="200" t="s">
        <v>93</v>
      </c>
      <c r="P106" s="198" t="s">
        <v>13</v>
      </c>
      <c r="Q106" s="198" t="s">
        <v>13</v>
      </c>
      <c r="R106" s="201" t="s">
        <v>13</v>
      </c>
      <c r="S106" s="178">
        <f>SUM(S64:S93)</f>
        <v>0.08784302999999999</v>
      </c>
      <c r="T106" s="179">
        <f>SUM(T64:T93)</f>
        <v>0.05984710000000003</v>
      </c>
      <c r="U106" s="179">
        <f>SUM(U64:U93)</f>
        <v>0.10501456</v>
      </c>
      <c r="V106" s="180">
        <f>SUM(V64:V93)</f>
        <v>0.04960399999999999</v>
      </c>
      <c r="W106" s="202" t="s">
        <v>93</v>
      </c>
    </row>
    <row r="107" spans="1:23" ht="11.25" thickBot="1">
      <c r="A107" s="364" t="s">
        <v>60</v>
      </c>
      <c r="B107" s="365"/>
      <c r="C107" s="203" t="s">
        <v>13</v>
      </c>
      <c r="D107" s="204" t="s">
        <v>13</v>
      </c>
      <c r="E107" s="204" t="s">
        <v>13</v>
      </c>
      <c r="F107" s="205" t="s">
        <v>13</v>
      </c>
      <c r="G107" s="206" t="s">
        <v>13</v>
      </c>
      <c r="H107" s="204" t="s">
        <v>13</v>
      </c>
      <c r="I107" s="204" t="s">
        <v>13</v>
      </c>
      <c r="J107" s="207" t="s">
        <v>13</v>
      </c>
      <c r="K107" s="318" t="s">
        <v>13</v>
      </c>
      <c r="L107" s="204" t="s">
        <v>13</v>
      </c>
      <c r="M107" s="204" t="s">
        <v>13</v>
      </c>
      <c r="N107" s="205" t="s">
        <v>13</v>
      </c>
      <c r="O107" s="206" t="s">
        <v>13</v>
      </c>
      <c r="P107" s="204" t="s">
        <v>13</v>
      </c>
      <c r="Q107" s="204" t="s">
        <v>13</v>
      </c>
      <c r="R107" s="207" t="s">
        <v>13</v>
      </c>
      <c r="S107" s="240">
        <v>0.088</v>
      </c>
      <c r="T107" s="303">
        <v>0.06</v>
      </c>
      <c r="U107" s="362">
        <v>0.11</v>
      </c>
      <c r="V107" s="363">
        <v>0.05</v>
      </c>
      <c r="W107" s="289">
        <v>0.077</v>
      </c>
    </row>
    <row r="115" ht="10.5" customHeight="1"/>
    <row r="124" ht="10.5" customHeight="1"/>
    <row r="135" ht="10.5" customHeight="1"/>
    <row r="147" ht="10.5" customHeight="1"/>
    <row r="153" ht="10.5" customHeight="1"/>
    <row r="168" ht="10.5" customHeight="1"/>
    <row r="177" ht="10.5" customHeight="1"/>
    <row r="188" ht="10.5" customHeight="1"/>
    <row r="200" ht="10.5" customHeight="1"/>
    <row r="206" ht="10.5" customHeight="1"/>
    <row r="221" ht="10.5" customHeight="1"/>
    <row r="230" ht="10.5" customHeight="1"/>
    <row r="241" ht="10.5" customHeight="1"/>
    <row r="253" ht="10.5" customHeight="1"/>
    <row r="259" ht="10.5" customHeight="1"/>
    <row r="274" ht="10.5" customHeight="1"/>
    <row r="283" ht="10.5" customHeight="1"/>
    <row r="294" ht="10.5" customHeight="1"/>
    <row r="306" ht="10.5" customHeight="1"/>
    <row r="312" ht="10.5" customHeight="1"/>
  </sheetData>
  <mergeCells count="30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G60:J60"/>
    <mergeCell ref="K60:N60"/>
    <mergeCell ref="O60:R60"/>
    <mergeCell ref="A58:B58"/>
    <mergeCell ref="A59:B59"/>
    <mergeCell ref="A107:B107"/>
    <mergeCell ref="A106:B106"/>
    <mergeCell ref="C60:F60"/>
    <mergeCell ref="A61:B61"/>
    <mergeCell ref="A62:A70"/>
    <mergeCell ref="A71:A81"/>
    <mergeCell ref="A82:A93"/>
    <mergeCell ref="A94:A99"/>
    <mergeCell ref="A100:A105"/>
    <mergeCell ref="A60:B60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2007-06-20T00:11:00Z</cp:lastPrinted>
  <dcterms:created xsi:type="dcterms:W3CDTF">2006-07-20T04:03:34Z</dcterms:created>
  <dcterms:modified xsi:type="dcterms:W3CDTF">2007-06-20T00:11:38Z</dcterms:modified>
  <cp:category/>
  <cp:version/>
  <cp:contentType/>
  <cp:contentStatus/>
</cp:coreProperties>
</file>